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426"/>
  <workbookPr/>
  <mc:AlternateContent xmlns:mc="http://schemas.openxmlformats.org/markup-compatibility/2006">
    <mc:Choice Requires="x15">
      <x15ac:absPath xmlns:x15ac="http://schemas.microsoft.com/office/spreadsheetml/2010/11/ac" url="C:\Users\balogh.anita\AppData\Local\Microsoft\Windows\INetCache\Content.Outlook\LA2JEQZ1\"/>
    </mc:Choice>
  </mc:AlternateContent>
  <xr:revisionPtr revIDLastSave="0" documentId="13_ncr:1_{297DE1EF-5510-4031-BA3E-2F6510A1AD32}" xr6:coauthVersionLast="47" xr6:coauthVersionMax="47" xr10:uidLastSave="{00000000-0000-0000-0000-000000000000}"/>
  <bookViews>
    <workbookView xWindow="-120" yWindow="-120" windowWidth="29040" windowHeight="15990" activeTab="4" xr2:uid="{00000000-000D-0000-FFFF-FFFF00000000}"/>
  </bookViews>
  <sheets>
    <sheet name="6.2" sheetId="1" r:id="rId1"/>
    <sheet name="6.3" sheetId="2" r:id="rId2"/>
    <sheet name="6.4" sheetId="5" r:id="rId3"/>
    <sheet name="6.5.1" sheetId="4" r:id="rId4"/>
    <sheet name="6.5.2" sheetId="3" r:id="rId5"/>
  </sheets>
  <definedNames>
    <definedName name="_xlnm._FilterDatabase" localSheetId="0" hidden="1">'6.2'!$A$1:$H$264</definedName>
    <definedName name="_xlnm._FilterDatabase" localSheetId="1" hidden="1">'6.3'!$A$1:$H$662</definedName>
    <definedName name="_xlnm._FilterDatabase" localSheetId="2" hidden="1">'6.4'!$A$1:$H$511</definedName>
    <definedName name="_xlnm._FilterDatabase" localSheetId="3" hidden="1">'6.5.1'!$A$1:$H$463</definedName>
    <definedName name="_xlnm._FilterDatabase" localSheetId="4" hidden="1">'6.5.2'!$A$1:$H$506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4" i="5" l="1"/>
  <c r="H8" i="5"/>
  <c r="H15" i="5"/>
  <c r="H20" i="5"/>
  <c r="H26" i="5"/>
  <c r="H30" i="5"/>
  <c r="H47" i="5"/>
  <c r="H52" i="5"/>
  <c r="H56" i="5"/>
  <c r="H60" i="5"/>
  <c r="H69" i="5"/>
  <c r="H118" i="5"/>
  <c r="H123" i="5"/>
  <c r="H127" i="5"/>
  <c r="H131" i="5"/>
  <c r="H135" i="5"/>
  <c r="H139" i="5"/>
  <c r="H143" i="5"/>
  <c r="H147" i="5"/>
  <c r="H151" i="5"/>
  <c r="H155" i="5"/>
  <c r="H159" i="5"/>
  <c r="H163" i="5"/>
  <c r="H167" i="5"/>
  <c r="H171" i="5"/>
  <c r="F173" i="5" s="1"/>
  <c r="H5" i="4"/>
  <c r="H14" i="4"/>
  <c r="H21" i="4"/>
  <c r="H27" i="4"/>
  <c r="H34" i="4"/>
  <c r="H41" i="4"/>
  <c r="H50" i="4"/>
  <c r="H58" i="4"/>
  <c r="H65" i="4"/>
  <c r="H72" i="4"/>
  <c r="H77" i="4"/>
  <c r="H84" i="4"/>
  <c r="H101" i="4"/>
  <c r="F125" i="4" s="1"/>
  <c r="H105" i="4"/>
  <c r="H112" i="4"/>
  <c r="H118" i="4"/>
  <c r="H123" i="4"/>
  <c r="H6" i="3" l="1"/>
  <c r="H10" i="3"/>
  <c r="H16" i="3"/>
  <c r="H27" i="3"/>
  <c r="H36" i="3"/>
  <c r="H45" i="3"/>
  <c r="H55" i="3"/>
  <c r="H65" i="3"/>
  <c r="H75" i="3"/>
  <c r="H83" i="3"/>
  <c r="H96" i="3"/>
  <c r="H102" i="3"/>
  <c r="H118" i="3"/>
  <c r="H129" i="3"/>
  <c r="H139" i="3"/>
  <c r="H147" i="3"/>
  <c r="H157" i="3"/>
  <c r="H165" i="3"/>
  <c r="F167" i="3"/>
  <c r="H10" i="2" l="1"/>
  <c r="H36" i="2"/>
  <c r="F323" i="2" s="1"/>
  <c r="H48" i="2"/>
  <c r="H54" i="2"/>
  <c r="H66" i="2"/>
  <c r="H88" i="2"/>
  <c r="H123" i="2"/>
  <c r="H131" i="2"/>
  <c r="H140" i="2"/>
  <c r="H146" i="2"/>
  <c r="H172" i="2"/>
  <c r="H184" i="2"/>
  <c r="H193" i="2"/>
  <c r="H267" i="2"/>
  <c r="H279" i="2"/>
  <c r="H286" i="2"/>
  <c r="H294" i="2"/>
  <c r="H301" i="2"/>
  <c r="H314" i="2"/>
  <c r="H321" i="2"/>
  <c r="H259" i="1" l="1"/>
  <c r="H253" i="1"/>
  <c r="H247" i="1"/>
  <c r="H238" i="1"/>
  <c r="H234" i="1"/>
  <c r="H229" i="1"/>
  <c r="H223" i="1"/>
  <c r="H217" i="1"/>
  <c r="H204" i="1"/>
  <c r="H198" i="1"/>
  <c r="H185" i="1"/>
  <c r="H178" i="1"/>
  <c r="H166" i="1"/>
  <c r="H158" i="1"/>
  <c r="H143" i="1"/>
  <c r="H137" i="1"/>
  <c r="H131" i="1"/>
  <c r="H117" i="1"/>
  <c r="H109" i="1"/>
  <c r="H103" i="1"/>
  <c r="H84" i="1"/>
  <c r="H74" i="1"/>
  <c r="H67" i="1"/>
  <c r="H54" i="1"/>
  <c r="H34" i="1"/>
  <c r="H28" i="1"/>
  <c r="H19" i="1"/>
  <c r="H14" i="1"/>
  <c r="H6" i="1"/>
  <c r="F261" i="1" l="1"/>
</calcChain>
</file>

<file path=xl/sharedStrings.xml><?xml version="1.0" encoding="utf-8"?>
<sst xmlns="http://schemas.openxmlformats.org/spreadsheetml/2006/main" count="1683" uniqueCount="1007">
  <si>
    <t>Sorszám</t>
  </si>
  <si>
    <t>Javasolt tananyagegységek</t>
  </si>
  <si>
    <t>Készségek, képességek</t>
  </si>
  <si>
    <t>Ismeretek</t>
  </si>
  <si>
    <t>Elvárt viselkedésmódok, attitűdök</t>
  </si>
  <si>
    <t>Önállóság és felelősség mértéke</t>
  </si>
  <si>
    <t>Javasolt tananyagelemek</t>
  </si>
  <si>
    <t>Javasolt időkeret átlag-óraszáma</t>
  </si>
  <si>
    <t xml:space="preserve">Összesen: </t>
  </si>
  <si>
    <t>Lehetséges projektfeladat az oktatás során</t>
  </si>
  <si>
    <t>Az egyén életkorának (születéstől a halálig) és élethelyzetének megfelelő gondozási feladatokat végez.</t>
  </si>
  <si>
    <t>Ismeri az egészséges ember pszichés és szomatikus fejlődésének jellemzőit, az adott életkorban és élethelyzetben megjelenő gondozási feladatokat.</t>
  </si>
  <si>
    <t>Empátiával viszonyul a gondozást igénylő emberekhez, segítőkész.</t>
  </si>
  <si>
    <t>A gondozási feladatokat az ápoló irányítása és ellenőrzése mellett, szakszerűen látja el.</t>
  </si>
  <si>
    <t>Részt vesz az egészség fejlesztését célzó rendezvények, szűrőprogramok lebonyolításában.</t>
  </si>
  <si>
    <t>Ismeri az egészségkultúra elemeit, az egészséges életmód, életvitel jellemzőit. Tisztában van a környezet szennyezés és az egyéb egészségkárosító tényezők formáival, a megelőzés lehetőségeivel. Ismeri a prevenció szintjeit, a mentálhigiéné és az egészségfejlesztés alapvető lehetőségeit.</t>
  </si>
  <si>
    <t>Munkahelyén és magánéletében is egészségtudatos magatartást tanúsít. A rendezvények előkészítése és lebonyolítása során szem előtt tartja a környezetvédelmi szempontokat.</t>
  </si>
  <si>
    <t>Az egészségfejlesztésre irányuló tevékenységeket az ápoló irányítása és ellenőrzése mellett végzi.</t>
  </si>
  <si>
    <t>Eligazodik az egészségügyi ellátórendszerben.</t>
  </si>
  <si>
    <t>Ismeri az egészségügyi ellátórendszer struktúráját, működését. Ismeri a team-munka alapjait, az együttműködés és problémamegoldás lehetőségeit.</t>
  </si>
  <si>
    <t>Igénye van a folyamatos szakmai fejlődésre. Folyamatosan együttműködik a munkatársaival. A munkatársakkal konstruktív együttműködésre és a problémák hatékony megoldására törekszik.</t>
  </si>
  <si>
    <t>Felelős a tudásának folyamatos fejlesztéséért.</t>
  </si>
  <si>
    <t>Tevékenységéhez kapcsolódóan azonosítja a beteget.</t>
  </si>
  <si>
    <t>Ismeri a betegazonosítás lényegét, szabályait, módszereit, a kapcsolódó dokumentációt.</t>
  </si>
  <si>
    <t>A beteg jogait szem előtt tartva alkalmazza a betegazonosítás szabályait.</t>
  </si>
  <si>
    <t>Önállóan azonosítja a beteget.</t>
  </si>
  <si>
    <t>Az ápolási munka során előforduló ápolásetikai és betegjogi problémákat jelzi.</t>
  </si>
  <si>
    <t>Tudja az egészségügyi szakdolgozó tevékenységével kapcsolatos etikai normákat, magatartási elvárásokat. Ismeri az egészségügyi törvénynek az ápolói munkával összefüggő főbb előírásait, különös tekintettel a betegek jogaira. Ismeri a betegjogok érvényesítésének lehetőségeit. Érti a beteglátogatással kapcsolatos általános elvárásokat.</t>
  </si>
  <si>
    <t>Magára nézve kötelezőnek érzi az etikai és jogi normák betartását. Fontosnak tartja a hivatásához méltó megjelenést, magatartást. Munkáját a beteg jogainak érvényesítésével végzi.</t>
  </si>
  <si>
    <t>Betartja a munkájával kapcsolatos etikai és jogi követelményeket.</t>
  </si>
  <si>
    <t>Méréseit, megfigyeléseit lázlapon, betegmegfigyelő lapon dokumentálja.</t>
  </si>
  <si>
    <t>Ismeri az egészségügyi dokumentáció típusait, formáit (papír alapú, elektronikus), az adatvédelemmel kapcsolatos szabályokat. Ismeri a lázlap, betegmegfigyelő lap vezetésének szabályait.</t>
  </si>
  <si>
    <t>Tiszteletben tartja az adatvédelmi szabályokat. Mérési eredményeit, megfigyeléseit pontosan dokumentálja.</t>
  </si>
  <si>
    <t>Illetéktelen személynek nem szolgáltat ki betegekkel kapcsolatos információt, adatot és dokumentumot. Egyszerű vizsgáló eljárások eredményeit az ápoló ellenőrzése mellett dokumentálja.</t>
  </si>
  <si>
    <t>Előkészíti az eszközöket, anya-gokat a megfelelő sterilizálási eljáráshoz. A steril anyagokat a szabályoknak megfelelően kezeli, tárolja.</t>
  </si>
  <si>
    <t>Tisztában van az aszepszis, antiszepszis lényegével. Ismeri a sterilizálás lehetséges formáit, az eszközök sterilizálásra történő előkészítésének folyamatát. Tudja a steril anyagok kezelésének, szállításának, tárolásának szabályait. Tisztában van a fertőzések létrejöttének mechanizmusaival, a nosocomialis fertőzések jelentőségével, a megelőzést szolgáló rendszabályokkal. Ismeri a fertőtlenítőszerek típusait és a fertőtlenítő eljárások módozatait. Ismeri az egyes ellátási területek higiénés rendjét.</t>
  </si>
  <si>
    <t>Magára nézve kötelezőnek érzi a higiénés szabályok betartását és betartatását. Belátja az aszepszis jelentőségét, megsértésének lehetséges következményeit. Belátja a nosocomi-alis fertőzések megelőzésének fontosságát. Munkahelyén és magánéletében is környezettudatos magatartást tanúsít.</t>
  </si>
  <si>
    <t>Felelős a kórházhigiénés rendszabályok betartásáért és a nosocomialis fertőzések kialakulásának megelőzéséért munkája során. Önállóan és felelősen alkalmazza a steril anyagok kezelésének, tárolásának szabályait.</t>
  </si>
  <si>
    <t>Biztosítja a kórterem/vizsgáló-helyiség rendjét, biztonságos, nyugodt környezetet alakít ki a beteg számára. Fertőtleníti a beteggel közvetlenül, vagy közvetve érintkező tárgyakat, eszközöket, felületeket. A tiszta és használt textíliákat a szabályoknak megfelelően kezeli és tárolja.</t>
  </si>
  <si>
    <t>Ismeri a kórterem és a vizsgáló felszerelését, az alkalmazott eszközök, berendezések fertőtlenítési lehetőségeit. Ismeri az előírt koncentrációjú fertőtlenítő oldatok elkészítésének előírásait. Ismeri a szennyes és tiszta textília kezelésének szabályait.</t>
  </si>
  <si>
    <t>A kórterem, vizsgálóhelyiség rendjét következetesen, önállóan biztosítja.</t>
  </si>
  <si>
    <t>Részt vesz a fertőző beteg elkülönítésében, a fertőző beteg alapápolását végzi.</t>
  </si>
  <si>
    <t>Ismeri a fertőző betegek elkülönítésére és ápolására vonatkozó előírásokat, higiénés és munkavédelmi szabályokat. Tudja az alapápolási műveletek szabályait, kivitelezését.</t>
  </si>
  <si>
    <t>Magára nézve kötelezőnek érzi azoknak a rendszabályoknak a betartását, amelyek a fertőzések átvitelének megelőzését szolgálják. Megérti az elkülönített beteget, empátiával végzi ápolását. Ügyel arra, hogy a fertőző beteg elkülönítése során érvényesüljenek a fenntarthatóság szempontjai, mind az eszközök, módszerek kiválasztásában, mind a keletkező hulladék kezelésében.</t>
  </si>
  <si>
    <t>Az ápoló irányítása mellett végzi a fertőző beteg ellátását, betartja és betartatja a munka-, környezetvédelmi és higiénés szabályokat.</t>
  </si>
  <si>
    <t>Elvégzi a beteg általános megtekintését, felméri a beteg fizikális állapotát. Részt vesz a beteg teljes körű megfigyelésében.</t>
  </si>
  <si>
    <t>Alapvető ismeretekkel rendelkezik az emberi szervezet felépítéséről, működéséről. Ismeri az emberi test részeinek és működésének magyar és orvosi latin nyelvű megnevezéseit. Ismeri a testalkat, testtájékok, járás, a bőr és bőrfüggelékek megfigyelésének szempontjait, ezekkel kapcsolatos fontosabb szakkifejezéseket. Felismeri a normálistól eltérő állapotokat. Ismeri a fájdalomra utaló jeleket, tüneteket, a jellegzetes fájdalmakat és az ahhoz kapcsolódó fontosabb szakkifejezéseket. Ismeri a tudat, a magatartás kóros elváltozásait és a kapcsolódó szakkifejezéseket.</t>
  </si>
  <si>
    <t>Belátja a megfigyelés során nyert információk jelentőségét a beteg ellátásában.  A megfigyelés során szakszerűen, pontosan, empátiával végzi feladatát.</t>
  </si>
  <si>
    <t>A kóros elváltozásokat, állapotváltozásokat jelzi az orvos, vagy ápoló felé.</t>
  </si>
  <si>
    <t>Vizithez, konzíliumhoz előkészít.</t>
  </si>
  <si>
    <t>Ismeri a vizit és a konzílium fogalmát. Tudja a vizit előkészítésével és megvalósításával kapcsolatos ápolói feladatokat.</t>
  </si>
  <si>
    <t>Tisztában van a vizit és a konzílium céljával, szerepével, emiatt felelősen viszonyul az előkészítéséhez.</t>
  </si>
  <si>
    <t>A team tagjaként részt vesz a viziteken, az ápoló utasítása és ellenőrzése mellett felkészíti a betegeket, előkészíti a kórtermet és a szükséges eszközöket.</t>
  </si>
  <si>
    <t>A beteget vizsgálatra kíséri, szállítja, megfelelően alkalmazza a betegszállítás eszközeit.</t>
  </si>
  <si>
    <t>Ismeri az intézményen belül használt betegszállító eszközök alkalmazását. Ismeri a betegszállítás módozatait. Ismeri az akadályozott ember szükségleteit, segítési módjait.</t>
  </si>
  <si>
    <t>A beteghez toleránsan, empatikusan viszonyul. A megfelelő óvintézkedés mellett kíséri/szállítja a beteget.</t>
  </si>
  <si>
    <t>A beteg kísérését, szállítását az ápoló irányítása mellett végzi, közben fokozottan ügyel a beteg biztonságára és a betegdokumentációra, adatvédelemre.</t>
  </si>
  <si>
    <t>Egyszerű eszközös vizsgálatokat végez, vitális paraméterek megfigyelését végzi, és az eredményeket dokumentálja.</t>
  </si>
  <si>
    <t>Ismeri a testtömeg, testmagasság, testkörfogat mé-résének eszközeit, kivitelezésének, dokumentálásának előírásait. Ismeri a vitális paraméterek fogalmát, élettani alapjait, jellemzőit, főbb eltéréseit és megfigyelésének szempontjait. Tudja a kardinális tünetek non-invazív mérésének szabályait, ismeri a használható eszközöket. Ismeri és használja a kapcsolódó legfontosabb szakkifejezéseket.</t>
  </si>
  <si>
    <t>Mérési feladatait pontosan végzi. Felismeri a megfigyelés során nyert információk jelentőségét. A rábízott feladatokat szakszerűen, az utasításoknak megfelelőn végzi.</t>
  </si>
  <si>
    <t>Egyszerű vizsgáló eljárásokat szakszerűen, a higiénés szabályok betartásával, az ápoló utasítása alapján, az ápoló ellenőrzése mellett végzi és dokumentálja. A vitális paraméterek megfigyelése során észlelt kóros eltéréseket azonnal jelzi az ápoló, vagy az orvos felé.</t>
  </si>
  <si>
    <t>Felfogja és szükség esetén gyűjti a beteg testváladékait, jelzi a váladékok kóros eltéréseit.</t>
  </si>
  <si>
    <t>Ismeri a testváladékok élettani jellemzőit, normálistól való eltéréseit és megfigyelésének szempontjait. Ismeri a kapcsolódó alapvető szakkifejezéseket. Tisztában van a váladékfelfogó eszközök típusaival, használatukkal, a tisztításuk és fertőtlenítésük szabályaival.</t>
  </si>
  <si>
    <t>Belátja a megfigyelés során nyert információk jelentőségét a beteg ellátásában. Fontosnak tartja a fertőtlenítőszerek környezetre gyakorolt hatásának a minimalizálását.</t>
  </si>
  <si>
    <t>Megfigyeléseit dokumentálja, a testváladékok kóros eltéréseit jelzi az ápoló felé. Önállóan, a szakmai, higiénés és munkavédelmi szabályok betartásával kezeli a beteg testváladékait.</t>
  </si>
  <si>
    <t>Méri és dokumentálja a beteg által bevitt és ürített folyadék mennyiségét.</t>
  </si>
  <si>
    <t>Tisztában van a folyadékháztartással kapcsolatos legalapvetőbb ismeretekkel. Ismeri a vízfelvétel és vízleadás formáit, élettani mennyiségét. Ismeri a bevitt és ürített folyadék dokumentálásának szabályait.</t>
  </si>
  <si>
    <t>A bevitt-ürített folyadék mérése és dokumentálása során gondosan és pontosan jár el.</t>
  </si>
  <si>
    <t>A bevitt-ürített folyadék vezetését szakszerűen, az ápoló ellenőrzése mellett végzi el és dokumentálja.</t>
  </si>
  <si>
    <t>Segítséget nyújt és intimitást biztosít az alapvető szükségletek (táplálkozás, higiéné, alvás, pihenés, mozgás, ürítés, biztonság, normál légzés, testhőmérséklet) kielégítéséhez, biztosítja a beteg komfortját. Segítséget nyújt a különböző akadályozottsággal élő emberek számára a speciális szükségleteik kielégítésében.</t>
  </si>
  <si>
    <t>Ismeri az egészséges és beteg ember szükségleteit, valamint a szükségletek kielégítésének, illetve a beteg segítésének lehetőségeit. Ismeri az inkontinens beteg ápolását. Ismeri az akadályozottság formáit, az akadályok típusait és az akadálymentesítés lehetőségeit, eszközeit.</t>
  </si>
  <si>
    <t>Szem előtt tartja a beteg állapotát. Megfelelő toleranciával és empátiával rendelkezik a betegek irányában, feladatellátása során végig tekintettel van szeméremérzetükre, tiszteletben tartja emberi méltóságukat.  Elkötelezett a betegek ápolásával kapcsolatban.</t>
  </si>
  <si>
    <t>A szükségletek kielégítésének segítését az ápoló utasítása alapján, az ápoló ellenőrzése mellett végzi.  Betartja a munka-, egészségvédelmi, higiénés szabályokat, valamint a betegbiztonság szempontjait a beteg ápolása, gondozása során. A tőle elvárható támogatást nyújtja az akadályozott beteg számára, ezt meghaladó esetekben segítséget kér az ápolótól.</t>
  </si>
  <si>
    <t>Sztómák mindennapi gondozási feladatait végzi sztómával élő betegnél, a beteg önellátó képességének csökkenése esetén.</t>
  </si>
  <si>
    <t>Tisztában van a különféle sztómák mindennapos gondozási feladataival.</t>
  </si>
  <si>
    <t>Szem előtt tartja a beteg állapotát, tiszteletben tartja a szeméremérzetét, empatikusan segédkezik a beavatkozás során.</t>
  </si>
  <si>
    <t>A sztóma gondozásában az ápoló utasításának megfelelően segédkezik.</t>
  </si>
  <si>
    <t>A nyomási fekély kialakulását megelőző eszközöket és ápolási technikákat alkalmazza a tartósan fekvő beteg ápolása során.</t>
  </si>
  <si>
    <t>Ismeri a nyomási fekély fogalmát, rizikótényezőit, stádiumait, megelőzésének lehetőségeit, valamint a megelőzésben használt eszközöket.</t>
  </si>
  <si>
    <t>Elkötelezett az ápolási feladatok szakmai szabályoknak megfelelő végzése tekintetében. Felismeri a nyomási fekély megelőzésének fontosságát.</t>
  </si>
  <si>
    <t>A prevenciós tevékenységet az ápoló utasítása alapján és ellenőrzése mellett végzi.</t>
  </si>
  <si>
    <t>Decubitus jeleit felismeri és jelzi.</t>
  </si>
  <si>
    <t>Ismeri a decubitus kialakulásának etiológiáját.</t>
  </si>
  <si>
    <t>Szakmai ismereteit fejleszti, körültekintően végzi a munkáját.</t>
  </si>
  <si>
    <t>Önálló megfigyelést végez. A nyomási fekély megjelenését jelzi orvos vagy ápoló felé.</t>
  </si>
  <si>
    <t>Gyógyászati segédeszközöket (mozgást, kommunikációt és tájékozódást, személyi gondoskodást segítő eszközök, műfogsor), kényelmi eszközöket alkalmaz a betegnél, vagy segíti a beteget annak használatában.</t>
  </si>
  <si>
    <t>Ismeri a test közeli és test távoli gyógyászati segédeszközök csoportjait. Ismeri a mozgást, kommunikációt és tájékozódást segítő eszközöket, a személyi gondoskodás eszközeit. Ismeri a kényelmi eszközök fajtáit, jellemzőit, használatuk szempontjait.</t>
  </si>
  <si>
    <t>A beteget a szükséges mértékben támogatja, segíti az eszközök használatában. Tájékozódik a beteg komfortérzetéről.</t>
  </si>
  <si>
    <t>Betartja az orvos/ápoló utasítá-sait, az előírt gyógyászati segédeszközöket szabályszerűen alkalmazza. A kényelmi eszközöket az ápoló ellenőrzése mellett, szabályszerűen alkalmazza.</t>
  </si>
  <si>
    <t>Munkája során kulturált kommunikációt folytat a betegekkel, családtagjaikkal, munkatársakkal. Hatékonyan kommunikál látás-, hallás-, beszéd- és értelmi fogyatékos emberrel.</t>
  </si>
  <si>
    <t>Ismeri a kommunikáció jellemzőit, a hiteles kommunikáció feltételeit, a kommunikációs zavarokat. Tisztában van a beteggel, családtagokkal, munkatársakkal történő kommunikáció szempontjaival. Ismeri a kommunikáció módját látás-, hallás-, beszéd- és értelmi fogyatékos emberrel.</t>
  </si>
  <si>
    <t>Fontosnak tartja a betegek, családtagok, kollégák meghallgatását.</t>
  </si>
  <si>
    <t>Tájékoztatást ad a betegnek és a hozzátartozóknak a beteg állapotával, gyógykezelésével kapcsolatban az ápoló és/vagy az orvos utasításának megfelelően.</t>
  </si>
  <si>
    <t>Alapszintű elsősegélyt nyújt.</t>
  </si>
  <si>
    <t>Tisztában van az elsősegélynyújtási kötelezettséggel. Tudja az elsősegélynyújtó teendőit a beteg állapotának felmérése, betegvizsgálat, eszméletlenség, BLS, + AED esetén. Ismeri a különböző sérülések, belgyógyászati balesetek, termikus traumák, mérgezések, rosszullétek első ellátását. Ismeri a teendőket tömeges balesetek, katasztrófák esetén.</t>
  </si>
  <si>
    <t>Elkötelezett az irányban, hogy elsőse-gélynyújtást igénylő esetekben megfelelő segítséget nyújtson. Az ellátás során mindvégig a beteg érdekeit szem előtt tartva, empatikusan nyújt segítséget.</t>
  </si>
  <si>
    <t>Önállóan felméri a helyszín biztonságát, tájékozódó betegvizsgálatot végez, mentőt/orvost hív, a segítség érkezéséig megkezdi az elsősegélynyújtást.</t>
  </si>
  <si>
    <t>A betegek ápolása, gondozása során biztonságos környezetet és munkakörülményeket alakít ki.</t>
  </si>
  <si>
    <t>Ismeri munkakörével kapcsolatos munka-, tűz- és egészségvédelmi szabályokat. Tisztában van a biztonságos munkavégzés feltételeivel.</t>
  </si>
  <si>
    <t>Elfogadja és kötelezőnek érzi a munka-, tűz- és egészségvédelmi szabályok betartását.</t>
  </si>
  <si>
    <t>Felelős a munka-, tűz- és egészségvédelmi szabályok maradéktalan betartásáért.</t>
  </si>
  <si>
    <t>Előírásoknak megfelelően használja az egyéni védő-eszközöket.</t>
  </si>
  <si>
    <t>Tisztában van az egyéni védőeszközök fogalmával, fajtáival, használatuk szabályaival.</t>
  </si>
  <si>
    <t>Belátja az egyéni védőeszközök használatának jelentőségét a betegápolás során.</t>
  </si>
  <si>
    <t>Munkáját a munkavédelmi szabályok betartásával végzi.</t>
  </si>
  <si>
    <t>A munkája során keletkezett kommunális és veszélyes hulladékot az előírásoknak megfelelően kezeli, tárolja.</t>
  </si>
  <si>
    <t>Ismeri az egészségügyi intézményekben keletkezett hulladékok fajtáit, kezelésük szabályait.</t>
  </si>
  <si>
    <t>A hulladékok kezelése során fontosnak tartja a munkavédelmi és környezetvédelmi szempontok betartását a saját, a munkatársak és a betegek érdekében.</t>
  </si>
  <si>
    <t>Önállóan kezeli a munkája során keletkező, különböző típusú hulladékokat.</t>
  </si>
  <si>
    <t>A vizsgálati mintát a laboratóriumba eljuttatja.</t>
  </si>
  <si>
    <t>Tisztában van a vizsgálati anyagok tárolásának és szállításának higiénés és munkavédelmi szabályaival.</t>
  </si>
  <si>
    <t>Belátja a vizsgálati minta kezelésével kapcsolatos előírások jelentőségét.</t>
  </si>
  <si>
    <t>A vizsgálati mintát az ápoló utasításának megfelelően szállítja. Betartja a vizsgálati minta megfelelő tárolásának és szállításának szabályait.</t>
  </si>
  <si>
    <t>Enteralis gyógyszereket, előre csomagolt formában adagolt készítményeket elrendelés alapján bead.</t>
  </si>
  <si>
    <t>Ismeri a gyógyszerelés szabályait, a gyógyszertárolás és kezelés szabályait, illetve a gyógyszerformákat.</t>
  </si>
  <si>
    <t>Munkájára igényes és precízen hajtja végre a gyógyszerelő tevékenységet.</t>
  </si>
  <si>
    <t>Előírásnak megfelelően felettesi utasításra a kliens rendszeresen szedett, kliens/hozzátartozó által beadható enteralis gyógyszereit, illetve akut esetben elrendelt enteralis gyógyszereket bead.</t>
  </si>
  <si>
    <t>Előre töltött adagban elérhető készítmény esetében subcutan, illetve intramuscularis injekciót (deltaizomba) bead, az injekciózás esetleges szövődményeit felismeri.</t>
  </si>
  <si>
    <t>Ismeri az injekciózás eszközrendszerét és szabályait, ismeri a gyógyszerelés szabályait, és az emberi test felépítését, injekciózási módokat, protokollokat.</t>
  </si>
  <si>
    <t>A legnagyobb szakmai körültekintés mellett végzi a beavatkozást. Munkája során szem előtt tartja a fel nem használt gyógyszerek környezetre gyakorolt hatásait.</t>
  </si>
  <si>
    <t>Előírás alapján utasításra a hozzátartozó/beteg által is beadható készítmények beadását önállóan végzi el.</t>
  </si>
  <si>
    <t>Vércukorszintet mér, vizeletvizsgálatot végez gyorsteszttel. Egyszerű, betegágy mellett végezhető labordiagnosztikai módszereket alkalmaz.</t>
  </si>
  <si>
    <t>Ismeri az ágy melletti vércukorszintmérés, vizeletvizsgálat módját, eszközeit, dokumentálását.</t>
  </si>
  <si>
    <t>A legnagyobb szakmai körültekintés mellett végzi a beavatkozást.</t>
  </si>
  <si>
    <t>Elrendelés alapján utasításra önállóan elvégzi a beavatkozást.</t>
  </si>
  <si>
    <t>Egészségügyi etikai és betegjogi alapismeretek</t>
  </si>
  <si>
    <t>Az egészségügyi dolgozó alapvető jogai és kötelezettségei</t>
  </si>
  <si>
    <t>Kommunikáció alapjai</t>
  </si>
  <si>
    <t>Kommunikáció</t>
  </si>
  <si>
    <t>Elsősegélynyújtási alapismeretek</t>
  </si>
  <si>
    <t>Sérültek állapotfelmérése, ellátása</t>
  </si>
  <si>
    <t>Betegbiztonság</t>
  </si>
  <si>
    <t>Munka-balesetvédelem, betegbiztonság</t>
  </si>
  <si>
    <t>Alapápolás-gondozás</t>
  </si>
  <si>
    <t>A betegmegfigyelés alapjai</t>
  </si>
  <si>
    <t>Etika és megbízhatóság</t>
  </si>
  <si>
    <t>Szociokulturális faktorok</t>
  </si>
  <si>
    <t>Egészségügyi kommunikáció</t>
  </si>
  <si>
    <t>Betegjogok</t>
  </si>
  <si>
    <t>Az egészségügyi törvény alapvető szabályozási területei</t>
  </si>
  <si>
    <t>A munkavédelem alapjai</t>
  </si>
  <si>
    <t>A munkahelyek kialakítása</t>
  </si>
  <si>
    <t>A munkaeszközök biztonsága</t>
  </si>
  <si>
    <t>Balesetvédelem</t>
  </si>
  <si>
    <t>Fertőtlenítés</t>
  </si>
  <si>
    <t>Sterilizálás</t>
  </si>
  <si>
    <t>Infekciókontroll</t>
  </si>
  <si>
    <t>A beteggondozás alapjai</t>
  </si>
  <si>
    <t>Betegápolási eljárások</t>
  </si>
  <si>
    <t>Asszisztensi feladatok</t>
  </si>
  <si>
    <t>Az elsősegélynyújtás története, alapfogalmai</t>
  </si>
  <si>
    <t>Veszélyhelyzetek ellátási stratégiái</t>
  </si>
  <si>
    <t>ABCDE szemléletű állapotfelmérés és ellátás</t>
  </si>
  <si>
    <t>Újraélesztés</t>
  </si>
  <si>
    <t>Rosszullétek, mérgezések</t>
  </si>
  <si>
    <t>Tömeges balesetek, katasztrófák</t>
  </si>
  <si>
    <t>Egészségügyi intézményben kialakult kritikus állapotok ellátása (IHBLS)</t>
  </si>
  <si>
    <t>Az emberi test felépítése</t>
  </si>
  <si>
    <t>A mozgásrendszer alapjai</t>
  </si>
  <si>
    <t>A keringés és légzés alapjai</t>
  </si>
  <si>
    <t>Az emésztés, kiválasztás, szaporodás alapjai</t>
  </si>
  <si>
    <t>Az idegrendszer, endokrin rendszer és az érzékszervek alapjai</t>
  </si>
  <si>
    <t>Non-invazív mérések és dokumentáció</t>
  </si>
  <si>
    <t>Inaktivitási tünetcsoport</t>
  </si>
  <si>
    <t>Az akadályozottság/korlátozottság alapfogalmai</t>
  </si>
  <si>
    <t>Betegfektetési és más pozicionálási technikái, betegmozgatás</t>
  </si>
  <si>
    <t>Irányított gyógyszerelés</t>
  </si>
  <si>
    <t>A gyógyszerelés alapjai</t>
  </si>
  <si>
    <t>Gyógyszerbejuttatási módok</t>
  </si>
  <si>
    <t>Gyógyászati segédeszközök</t>
  </si>
  <si>
    <t>Komplex klinikai szimulációs gyakorlat</t>
  </si>
  <si>
    <t>Betegbiztonság szimulációs gyakorlat</t>
  </si>
  <si>
    <t>Betegfektetési és más pozicionálási technikák szimulációs gyakorlat</t>
  </si>
  <si>
    <t>Betegmozgatás szimulációs gyakorlat</t>
  </si>
  <si>
    <t>Non-invazív mérések és dokumentáció szimulációs gyakorlat</t>
  </si>
  <si>
    <t>Beteggondozás alapjai szimulációs gyakorlat</t>
  </si>
  <si>
    <t>Betegápolási eljárások szimulációs gyakorlat</t>
  </si>
  <si>
    <t>Asszisztensi feladatok szimulációs gyakorlat</t>
  </si>
  <si>
    <t>Gyógyszerbejuttatási módok szimulációs gyakorlat</t>
  </si>
  <si>
    <t>Gyógyászati segédeszközök szimulációs gyakorlat</t>
  </si>
  <si>
    <t>Vitális paraméterek és injekciózás rendelőintézeti gyakorlat</t>
  </si>
  <si>
    <t>Non-invazív mérések és dokumentáció klinikai gyakorlat</t>
  </si>
  <si>
    <t>Gyógyszerbejuttatási módok klinikai gyakorlat</t>
  </si>
  <si>
    <t>Szállítási módok, betegszállítási alapok</t>
  </si>
  <si>
    <t>Az oktatóval egy auditot kell végeznie a tanulónak, egy adott betegápolási részlegen, amely során kiválasztanak számára egy beteget, akinél felméri az általános állapotát, valamint megfigyeli, hogy az életkorhoz és élethelyzethez indikolt gondozási feladatok (pl. táplálkozás, higiéné, alvás, mozgás) milyen módon vannak biztosítva. Emellett vizsgálja a kommunikációs és információátadási folyamatokat a dolgozók-beteg között, ideértve a beteg azonosítását, az ápolásetikai és betegjogi kérdések kezelését, valamint az intézményben való eligazodást. Végül megfigyeli a munkahelyi biztonságot, a védőeszközök használatát és a hulladékkezelési eljárásokat, majd megfigyeléseit, észrevételeit prezentálja csoporttársai előtt az oktató jelenlétében és aktív részvételével.</t>
  </si>
  <si>
    <t>időkeret: 5 óra</t>
  </si>
  <si>
    <t>A tanuló egy képzeletbeli kórteremben (demonstrációs teremben) dolgozó ápoló szerepét tölti be. A feladat során először mérje meg egy kiválasztott beteg vitalis paramétereit (láz, pulzus, légzés, vérnyomás) és dokumentálja azokat egy lázlapon, majd az éppen hányadékot ürítő beteget lássa el és a kóros tartalom miatt váladékát tegye félre a közeledő vizitre. Mutassa be a váladék biztonságos felfogását és jelölését a vizit előkészítése érdekében. Ellenőrizze a kórterem rendjét, készüljön fel a vizitre. A hányadék bemutatásakor tartsa be a higiéniai előírások és az egyéni védőeszközök megfelelő használatát. Alkalmazza a veszélyes hulladékok szabályszerű kezelését és tárolását. A viziten elrendelt gyógyszer beadásához készüljön elő, segédkezzen a beadásnál és dokumentálja le az elvégzett feladatokat.</t>
  </si>
  <si>
    <t>Egy szimulációs rehabilitációs osztályon van egy gyengénlátó beteg, aki három lábú bottal közlekedik, komplex ápolási igényekkel rendelkezik. A tanuló a feladat során először mérje fel a beteg mozgási, kommunikációs és személyi gondozási szükségleteit, majd dolgozzon ki egy integrált tervet, amely biztosítja a biztonságos környezetet és munkakörülményeket. Ebben a tervben alkalmazza a megfelelő gyógyászati és kényelmi segédeszközöket, segítő eszközöket a mobilitás támogatására, valamint kommunikációs segédleteket, hogy a beteg könnyebben tudjon kapcsolatot tartani a környezetével. Végül a tanulónak készítenie kell egy prezentációt, amelyben kiemeli a biztonsági intézkedéseket, a segédeszközök használatának eredményeit, valamint javaslatokat tesz az esetleges további veszélyforrásokra, ápolási-gondozási területekre.</t>
  </si>
  <si>
    <r>
      <t xml:space="preserve">A tananyagelemek és a deszkriptorok projektszemléletű kapcsolódása: 
</t>
    </r>
    <r>
      <rPr>
        <sz val="11"/>
        <color theme="1"/>
        <rFont val="Franklin Gothic Book"/>
        <family val="2"/>
        <charset val="238"/>
      </rPr>
      <t>A képzésben résztvevő a betegágy mellett végzett labordiagnosztikai módszereket alkalmazza, például vércukorszint mérését és gyors vizeletvizsgálatot végez. Ismeri az eljárások eszközeit, technikáit és dokumentálási szabályait, ezért az oktató utasításai alapján, a legnagyobb körültekintéssel végzi a beavatkozásokat.</t>
    </r>
  </si>
  <si>
    <r>
      <t xml:space="preserve">A tananyagelemek és a deszkriptorok projektszemléletű kapcsolódása: 
</t>
    </r>
    <r>
      <rPr>
        <sz val="11"/>
        <color theme="1"/>
        <rFont val="Franklin Gothic Book"/>
        <family val="2"/>
        <charset val="238"/>
      </rPr>
      <t>A tanuló/képzésben résztvevő az előre töltött adagokból elérhető készítmények beadását – subcután vagy deltoidizomba -  a gyógyszerismeret és az emberi test anatómiai ismereteinek együttes alkalmazásával végzi. Az injekciós eszközök és protokollok pontos betartása mellett ügyel a beadás precizitására, az esetleges szövődmények felismerésére, valamint a fel nem használt gyógyszerek környezetre gyakorolt hatására. Emellett az oktató felügyelete melett önállóan adja be a hozzátartozó vagy a beteg által is önállóan beadandó készítményeket, ezzel biztosítva a biztonságos és szabályszerű gyógyszeres ellátást a szimulációs gyakorlat során.</t>
    </r>
  </si>
  <si>
    <r>
      <t xml:space="preserve">A tananyagelemek és a deszkriptorok projektszemléletű kapcsolódása: 
</t>
    </r>
    <r>
      <rPr>
        <sz val="11"/>
        <color theme="1"/>
        <rFont val="Franklin Gothic Book"/>
        <family val="2"/>
        <charset val="238"/>
      </rPr>
      <t>A tanuló/képzésben résztvevő az előírások szerint, pontosan adja be az enterális gyógyszereket az ápoló utasítása alapján. Ismeri a gyógyszerformákat, valamint a tárolás és kezelés szabályait. Például egy szimuláció során, amikor egy kliens akut enterális készítményt igényel, a tanuló/képzésben résztvevő ellenőrzi a csomagolást és a kliens azonosítását, majd a gyógyszerelési és egyéb ide vonatkozó szabályok betartása, felügyelet mellett beadja a gyógyszert, biztosítva ezzel a biztonságos alkalmazást.</t>
    </r>
  </si>
  <si>
    <r>
      <t xml:space="preserve">A tananyagelemek és a deszkriptorok projektszemléletű kapcsolódása: 
</t>
    </r>
    <r>
      <rPr>
        <sz val="11"/>
        <color theme="1"/>
        <rFont val="Franklin Gothic Book"/>
        <family val="2"/>
        <charset val="238"/>
      </rPr>
      <t>A tanuló/képzésben résztvevő alaposan ismeri a vizsgálati minták helyes tárolási és szállítási eljárásait. Egy szimuláció során az a feladata, hogy átvételi eljárást végezzen egy otthon levett vizeletmintánál. A tanuló/képzésben résztvevő először ellenőrzi a minta címkéjét és a beteg azonosítását, majd a higiéniai és munkavédelmi előírásokat betartva, a megfelelő tárolási feltételek mellett átadja a mintát a laboratóriumba történő továbbítás céljából.</t>
    </r>
  </si>
  <si>
    <r>
      <t xml:space="preserve">A tananyagelemek és a deszkriptorok projektszemléletű kapcsolódása: 
</t>
    </r>
    <r>
      <rPr>
        <sz val="11"/>
        <color theme="1"/>
        <rFont val="Franklin Gothic Book"/>
        <family val="2"/>
        <charset val="238"/>
      </rPr>
      <t>A tanuló/képzésben résztvevő alaposan ismeri az egyéni védőeszközök fogalmát, típusait és használatának szabályait, valamint a munkavédelmi előírásokat. Ezek szervesen kapcsolódnak, hiszen a helyes védőeszköz-használat elengedhetetlen a beteg- és személyi biztonság megteremtéséhez az ápolási tevékenység során. 
Egy szimuláció során a tanuló/képzésben résztvevő egy fertőzésveszélyes környezetben dolgozik, ahol például a maszk és védőkesztyű használata elengedhetetlen. Az oktató felügyelete mellett pontosan betartja az egyéni védőeszközök viselésére vonatkozó előírásokat, ezzel biztosítva saját és a beteg védelmét.</t>
    </r>
  </si>
  <si>
    <r>
      <t xml:space="preserve">A tananyagelemek és a deszkriptorok projektszemléletű kapcsolódása:
</t>
    </r>
    <r>
      <rPr>
        <sz val="11"/>
        <color theme="1"/>
        <rFont val="Franklin Gothic Book"/>
        <family val="2"/>
        <charset val="238"/>
      </rPr>
      <t>A tanuló/képzésben résztvevő tisztában van a biztonságos munkakörnyezet kialakításának fontosságával. Ismeri a munka-, tűz- és egészségvédelmi előírásokat, és elkötelezetten betartja azokat a beteg- és saját biztonság érdekében. Például egy szimuláció során ellenőrzi a tűzoltókészülék állapotát a munkaterületen, biztosítva ezzel a zavartalan és biztonságos ápolási körülményeket.</t>
    </r>
  </si>
  <si>
    <r>
      <t xml:space="preserve">A tananyagelemek és a deszkriptorok projektszemléletű kapcsolódása: 
</t>
    </r>
    <r>
      <rPr>
        <sz val="11"/>
        <color theme="1"/>
        <rFont val="Franklin Gothic Book"/>
        <family val="2"/>
        <charset val="238"/>
      </rPr>
      <t>A tanuló/képzésben résztvevő elsősegélynyújtó ismereteit és feladatait a gyakorlatban is elsajátítja: tudja, hogyan mérje fel a beteg állapotát, hogyan hívja a mentőt, és miként kezdje meg a szükséges elsősegélynyújtást – legyen szó eszméletlenségről, BLS, AED alkalmazásáról, vagy különböző sérülések, mérgezések esetéről. Mindeközben mindig a beteg érdekeit tartja szem előtt, empatikus és körültekintő módon jár el.
Például egy szimulációs gyakorlat során, amikor egy baleseti helyszínen egy beteg eszméletlen állapotba kerül, először felméri a helyszín biztonságát, majd az ABCDE szemlélet alapján gyorsan észleli a kritikus jeleket, megkezdi az újraélesztést és intézkedik, amíg a mentők megérkeznek.</t>
    </r>
  </si>
  <si>
    <r>
      <t xml:space="preserve">A tananyagelemek és a deszkriptorok projektszemléletű kapcsolódása: 
</t>
    </r>
    <r>
      <rPr>
        <sz val="11"/>
        <color theme="1"/>
        <rFont val="Franklin Gothic Book"/>
        <family val="2"/>
        <charset val="238"/>
      </rPr>
      <t>A képzésben résztvevő felelősségteljesen kommunikál a betegek, hozzátartozók és kollégák felé, ideértve a különböző fogyatékkal élő egyéneket is. Megismeri a megbízható kommunikáció alapelveit és a lehetséges problémák okait, ezért figyelmesen hallgatja meg partnereit, és az ápoló vagy orvos irányítása alapján tájékoztatja őket a beteg állapotáról és a kezelési tervekről. Egy szimulációs gyakorlat során, amikor egy halláskárosult beteggel és családtagjaival kell beszélnie, ahol egyszerű, érthető nyelvet használ, vizuális segédeszközöket alkalmaz.</t>
    </r>
  </si>
  <si>
    <r>
      <t xml:space="preserve">A tananyagelemek és a deszkriptorok projektszemléletű kapcsolódása: 
</t>
    </r>
    <r>
      <rPr>
        <sz val="11"/>
        <color theme="1"/>
        <rFont val="Franklin Gothic Book"/>
        <family val="2"/>
        <charset val="238"/>
      </rPr>
      <t>A képzésben résztvevő pontosan ismeri a testközeli és távoli eszközök típusait, és a beteg szükségletéhez képest használja őket. A szimuláció során a tanuló egy mozgáskorlátozott beteggel gyakorolja a járókeret helyes használatát. Az oktató irányítása mellett beállítja az eszközt, segít a biztonságos mozgásban, és figyelemmel kíséri a beteg reakcióit.</t>
    </r>
  </si>
  <si>
    <r>
      <t xml:space="preserve">A tananyagelemek és a deszkriptorok projektszemléletű kapcsolódása: 
</t>
    </r>
    <r>
      <rPr>
        <sz val="11"/>
        <color theme="1"/>
        <rFont val="Franklin Gothic Book"/>
        <family val="2"/>
        <charset val="238"/>
      </rPr>
      <t>A tanuló/képzésben résztvevő a decubitus korai jeleit felismeri és azonnal jelzi az orvos vagy ápoló felé. Ismeri a kialakulás okait, és önállóan ellenőrzi a beteg állapotát. Például egy szimuláció során, amikor kezdeti bőrelváltozásokat észlel, azonnal jelzi az eltérést az oktató felé, elősegítve ezzel a gyors beavatkozást.</t>
    </r>
  </si>
  <si>
    <r>
      <t xml:space="preserve">A tananyagelemek és a deszkriptorok projektszemléletű kapcsolódása: 
</t>
    </r>
    <r>
      <rPr>
        <sz val="11"/>
        <color theme="1"/>
        <rFont val="Franklin Gothic Book"/>
        <family val="2"/>
        <charset val="238"/>
      </rPr>
      <t>A nyomási fekély megelőzése szervesen kapcsolódik a tartósan fekvő betegek ápolási feladataihoz. A képzés során a tanuló/képzésben résztvevő elsajátítja a nyomási fekély fogalmát, kockázati tényezőit és a megelőző technikákat, valamint az előírt eszközök használatát. Az oktató utasítása és ellenőrzése mellett a megfelelő betegpozicionálás, monitorozás és dokumentálás révén csökkenti a kialakulás kockázatát. Például egy szimulációs gyakorlaton a tanuló/képzésben résztvevő a beteg helyes pozicionálásával, speciális segédeszközök alkalmazásával és a mért eredmények pontos dokumentálásával demonstrálja a prevenció fontosságát, elősegítve ezzel a beteg komfortját és biztonságát.</t>
    </r>
  </si>
  <si>
    <r>
      <t xml:space="preserve">A tananyagelemek és a deszkriptorok projektszemléletű kapcsolódása: 
</t>
    </r>
    <r>
      <rPr>
        <sz val="11"/>
        <color theme="1"/>
        <rFont val="Franklin Gothic Book"/>
        <family val="2"/>
        <charset val="238"/>
      </rPr>
      <t>A tanuló/képzésben résztvevő a sztómával élő betegek mindennapi gondozását végzi, különösen akkor, ha az önellátó képesség csökken. Ismeri a különböző sztómák ápolási követelményeit, így a beteg állapotát figyelembe véve, empatikusan segédkezik a beavatkozások során az oktató irányítása mellett. Például egy szimuláció során a tanuló precízen megtisztítja a sztóma környékét, elvégzi az ápolási lépéseket, és az ápoló felügyelete mellett biztosítja a beteg kényelmét és biztonságát.</t>
    </r>
  </si>
  <si>
    <r>
      <t xml:space="preserve">A tananyagelemek és a deszkriptorok projektszemléletű kapcsolódása: 
</t>
    </r>
    <r>
      <rPr>
        <sz val="11"/>
        <color theme="1"/>
        <rFont val="Franklin Gothic Book"/>
        <family val="2"/>
        <charset val="238"/>
      </rPr>
      <t>Az egészségügyi ellátásban a beteg szükségleteinek kielégítése, intimitásuk megőrzése és egyéni ápolása elengedhetetlen a komfort és biztonság érdekében. Az oktató irányítása mellett a tanuló/képzésben résztvevő segít a táplálkozásban, higiéniai, pihenési, mozgási és ürítési feladatokban, különösen akadályozott eseteknél. A beteg aktuális állapotát figyelembe véve, empátiával és tisztelettel alkalmazza az egyéni ápolási technikákat. Például egy szimuláció során, amikor egy mozgáskorlátozott páciens esetében speciális fektetési módszereket kell alkalmazni a kényelmes és biztonságos ellátás érdekében, gondosan pozicionálja a beteget, így biztosítva a megfelelő támogatást.</t>
    </r>
  </si>
  <si>
    <r>
      <t xml:space="preserve">A tananyagelemek és a deszkriptorok projektszemléletű kapcsolódása: 
</t>
    </r>
    <r>
      <rPr>
        <sz val="11"/>
        <color theme="1"/>
        <rFont val="Franklin Gothic Book"/>
        <family val="2"/>
        <charset val="238"/>
      </rPr>
      <t>A bevitt és ürített folyadék pontos rögzítése segíti az állapot nyomon követését. Például egy szimuláció során, amikor a beteg intravénás és orális folyadékpótlást is kap, a mért adatok alapján, ha a vizeletmennyiség elmarad a bevitt mennyiségtől, az eltérést az oktató felé jelzik a folyadékterápia korrigálásához.</t>
    </r>
  </si>
  <si>
    <r>
      <t>A tananyagelemek és a deszkriptorok projektszemléletű kapcsolódása:</t>
    </r>
    <r>
      <rPr>
        <sz val="11"/>
        <color theme="1"/>
        <rFont val="Franklin Gothic Book"/>
        <family val="2"/>
        <charset val="238"/>
      </rPr>
      <t xml:space="preserve"> 
Szituációk során a tanuló/képzésben résztvevő a beteg testváladékainak – például a vizelet és a széklet – felfogását, megfigyelését és dokumentálását végzi a higiéniai és fertőtlenítési előírások betartásával. Ha kóros eltérést észlel, azt azonnal rögzíti és jelzi az oktató felé, biztosítva ezzel a gyors és megfelelő beavatkozást, valamint a beteg biztonságos ellátását. Az eszközök helyes használatára, tisztítására és fertőtlenítésére szintén nagy hangsúlyt fektet, így a beteg ellátása során minden lépést precízen és környezettudatosan hajt végre már a szimulációk alatt is.</t>
    </r>
  </si>
  <si>
    <r>
      <t xml:space="preserve">A tananyagelemek és a deszkriptorok projektszemléletű kapcsolódása: 
</t>
    </r>
    <r>
      <rPr>
        <sz val="11"/>
        <color theme="1"/>
        <rFont val="Franklin Gothic Book"/>
        <family val="2"/>
        <charset val="238"/>
      </rPr>
      <t>A képzés során az egyszerű eszközös vizsgálatok, a vitális paraméterek mérése és dokumentálása szorosan összekapcsolódik a beteg állapotának pontos felméréséhez. Az elsajátított ismeretek – például a testtömeg, testmagasság, testkörfogat mérésének technikái és a non-invazív mérések szabályai – segítik a precíz, higiénikus munkavégzést, miközben a kóros eltérések azonnal jelzésre kerülnek. Például egy demonstrációs gyakorlat során, amikor a testtömeget méri, a pontos adatgyűjtés hozzájárul a beteg állapotának megbízható értékeléséhez és a megfelelő ellátási folyamat megindításához.</t>
    </r>
  </si>
  <si>
    <r>
      <t xml:space="preserve">A tananyagelemek és a deszkriptorok projektszemléletű kapcsolódása: 
</t>
    </r>
    <r>
      <rPr>
        <sz val="11"/>
        <color theme="1"/>
        <rFont val="Franklin Gothic Book"/>
        <family val="2"/>
        <charset val="238"/>
      </rPr>
      <t>Az egészségügyi ellátásban a beteg kísérése és szállítása elengedhetetlen a biztonságos ellátáshoz. A vizsgálatra kísérés során a helyes betegszállító eszközöket használva, a tanuló/képzésben résztvevő az előírásokat betartva jár el, miközben empatikus hozzáállásával - az oktató felügyelete mellett - biztosítja a dokumentáció és adatvédelem szempontjából szükséges óvintézkedéseket. Például egy projekt során, amikor egy mozgáskorlátozott beteget szállít vizsgálatra, gondosan alkalmazza a speciális eszközöket, így garantálva a beteg biztonságát és kényelmét.</t>
    </r>
  </si>
  <si>
    <r>
      <t>A tananyagelemek és a deszkriptorok projektszemléletű kapcsolódása:</t>
    </r>
    <r>
      <rPr>
        <sz val="11"/>
        <color theme="1"/>
        <rFont val="Franklin Gothic Book"/>
        <family val="2"/>
        <charset val="238"/>
      </rPr>
      <t xml:space="preserve"> 
A vizit és konzílium előkészítése szervesen kapcsolódik a beteggondozás alapelveihez, hiszen a célok és feladatok ismerete garantálja a betegek, a kórterem és az eszközök precíz előkészítését. A tanuló/képzésben résztvevő felelősségteljesen jár el, elősegítve a hatékony csapatmunkát és ellátást. Például egy szimulációs konzílium előtt alaposan felméri a beteg állapotát, és pontosan előkészíti a vizithez szükséges eszközöket, így biztosítva a gördülékeny együttműködést.</t>
    </r>
  </si>
  <si>
    <r>
      <t xml:space="preserve">A tananyagelemek és a deszkriptorok projektszemléletű kapcsolódása: 
</t>
    </r>
    <r>
      <rPr>
        <sz val="11"/>
        <color theme="1"/>
        <rFont val="Franklin Gothic Book"/>
        <family val="2"/>
        <charset val="238"/>
      </rPr>
      <t xml:space="preserve">A tanuló/képzésben résztvevő elvégzi a beteg általános vizsgálatát, felméri a fizikai állapotát és folyamatosan figyeli a változásokat. Mélyrehatóan ismeri az emberi szervezet felépítését, beleértve a test részeinek magyar és latin neveit, valamint a normál és kóros állapotok megfigyelésének szempontjait – például a fájdalom tüneteit vagy a tudat zavaráit. Az összegyűjtött adatokat pontosan dokumentálja, és szükség esetén egy - szimuláció kapcsán - jelzi az eltéréseket az orvos vagy ápoló felé. </t>
    </r>
  </si>
  <si>
    <r>
      <t xml:space="preserve">A tananyagelemek és a deszkriptorok projektszemléletű kapcsolódása: 
</t>
    </r>
    <r>
      <rPr>
        <sz val="11"/>
        <color theme="1"/>
        <rFont val="Franklin Gothic Book"/>
        <family val="2"/>
        <charset val="238"/>
      </rPr>
      <t>A tanuló/képzésben résztvevő részt vesz a fertőző betegek elkülönítésében és alapápolásában, ismerve a higiéniai, munkavédelmi és fenntarthatósági előírásokat. Empátiával és felelősséggel jár el, hogy megakadályozza a fertőzések terjedését. Egy szimuláció során egy influenzás beteg elkülönítésekor gondosan kiválasztja az eszközöket és megfelelően kezeli a hulladékot az oktató irányítása mellett.</t>
    </r>
  </si>
  <si>
    <r>
      <t xml:space="preserve">A tananyagelemek és a deszkriptorok projektszemléletű kapcsolódása: 
</t>
    </r>
    <r>
      <rPr>
        <sz val="11"/>
        <color theme="1"/>
        <rFont val="Franklin Gothic Book"/>
        <family val="2"/>
        <charset val="238"/>
      </rPr>
      <t>A tanuló/képzésben résztvevő folyamatosan fenntartja a kórterem és a vizsgáló rendjét, így biztonságos, nyugodt környezetet teremt a betegeknek. Gondosan fertőtleníti az eszközöket és felületeket, a textíliákat pedig az előírások szerint kezeli, ami kiemelten fontos a kórházi fertőzések megelőzése és a betegek kényelme szempontjából. A fertőtlenítő oldatokat szabályosan készíti el, betartja az aszepszis és a munkavédelem elveit, ezzel hozzájárulva a magas színvonalú betegellátáshoz.</t>
    </r>
  </si>
  <si>
    <r>
      <t xml:space="preserve">A tananyagelemek és a deszkriptorok projektszemléletű kapcsolódása: 
</t>
    </r>
    <r>
      <rPr>
        <sz val="11"/>
        <color theme="1"/>
        <rFont val="Franklin Gothic Book"/>
        <family val="2"/>
        <charset val="238"/>
      </rPr>
      <t>A tanuló/képzésben résztvevő az eszközök előkészítésétől a steril anyagok tárolásáig az infekciókontroll alapelveit követi. Ismeri az aszepszis és antiszepszis alapjait, így a sterilizálás, fertőtlenítés és szabályos tárolás hozzájárul a nosocomialis fertőzések megelőzéséhez. E lépések összhangban vannak a kórházi higiénés előírásokkal, így a tanuló/képzésben résztvevő mind a képzési helyén, mind magánéletében felelősségteljesen és környezettudatosan cselekszik.</t>
    </r>
  </si>
  <si>
    <r>
      <t xml:space="preserve">A tananyagelemek és a deszkriptorok projektszemléletű kapcsolódása: 
</t>
    </r>
    <r>
      <rPr>
        <sz val="11"/>
        <color theme="1"/>
        <rFont val="Franklin Gothic Book"/>
        <family val="2"/>
        <charset val="238"/>
      </rPr>
      <t>A mérések és megfigyelések pontos dokumentálása elengedhetetlen a beteg állapotának nyomon követéséhez és a jogszabályok betartásához. A tanuló/képzésben résztvevő ismeri az egészségügyi dokumentáció típusait és formáit, így tudatosan alkalmazza az adatvédelmi előírásokat, ami biztosítja, hogy a beteg adatai csak arra jogosultak számára legyenek hozzáférhetőek. Ezen lépések egymásra épülnek, elősegítve az etikus és szabályozott betegellátást.</t>
    </r>
  </si>
  <si>
    <r>
      <t xml:space="preserve">A tananyagelemek és a deszkriptorok projektszemléletű kapcsolódása: 
</t>
    </r>
    <r>
      <rPr>
        <sz val="11"/>
        <color theme="1"/>
        <rFont val="Franklin Gothic Book"/>
        <family val="2"/>
        <charset val="238"/>
      </rPr>
      <t>A tanuló/képzésben résztvevő alaposan ismeri az ápolás etikai és jogi előírásait, különös tekintettel a betegjogok érvényesítésére. Feladatai során azonnal jelzi, ha etikai vagy jogi problémák adódnak és betartja a beteglátogatásra vonatkozó normákat. Amikor etikai kérdéssel találkozik, azonnal tájékoztatja a feletteseit, ezzel biztosítva a szakma iránti elkötelezettségét.</t>
    </r>
  </si>
  <si>
    <r>
      <t>A tananyagelemek és a deszkriptorok projektszemléletű kapcsolódása:</t>
    </r>
    <r>
      <rPr>
        <sz val="11"/>
        <color theme="1"/>
        <rFont val="Franklin Gothic Book"/>
        <family val="2"/>
        <charset val="238"/>
      </rPr>
      <t xml:space="preserve"> 
A tanuló/képzésben résztvevő, a szakdolgozó felügyelete mellett, önállóan azonosítja a betegeket, ismerve a folyamat lényegét, szabályait és dokumentációját. Az egészségügyi törvény és a betegjogok figyelembevételével elkerüli a hibákat és biztosítja a személyre szabott ellátást. Egy szimuláció során, új páciens adatainak rögzítésekor pontosan követi az előírásokat, elősegítve a biztonságos és etikus működést.</t>
    </r>
  </si>
  <si>
    <r>
      <t xml:space="preserve">A tananyagelemek és a deszkriptorok projektszemléletű kapcsolódása: 
</t>
    </r>
    <r>
      <rPr>
        <sz val="11"/>
        <color theme="1"/>
        <rFont val="Franklin Gothic Book"/>
        <family val="2"/>
        <charset val="238"/>
      </rPr>
      <t>A tanuló/képzésben résztvevő eligazodik az egészségügyi ellátórendszerben, hatékonyan működik együtt a társakkal, és felelősen fejleszti szakmai tudását. Egy projekt során feltérképezi egy szimulációs kórházi osztály szerkezetét, majd a munkavédelmi alapelveket figyelembe véve javaslatot tesz a munkahely biztonságos kialakítására.</t>
    </r>
  </si>
  <si>
    <r>
      <t xml:space="preserve">A tananyagelemek és a deszkriptorok projektszemléletű kapcsolódása: 
</t>
    </r>
    <r>
      <rPr>
        <sz val="11"/>
        <color theme="1"/>
        <rFont val="Franklin Gothic Book"/>
        <family val="2"/>
        <charset val="238"/>
      </rPr>
      <t xml:space="preserve">A tanuló/képzésben résztvevő aktívan közreműködik egészségfejlesztő események és szűrőprogramok megszervezésében. Ismeri az egészséges életmód alapelveit és a megelőzés szintjeit, figyelembe véve a környezeti tényezőket. Gyakorlatai során és magánéletében is egészségtudatos, és az oktató irányítása mellett egy mentálhigiénés szűrőprogram lebonyolításakor, szakszerűen végzi feladatait. </t>
    </r>
  </si>
  <si>
    <r>
      <t xml:space="preserve">A tananyagelemek és a deszkriptorok projektszemléletű kapcsolódása: 
</t>
    </r>
    <r>
      <rPr>
        <sz val="11"/>
        <color theme="1"/>
        <rFont val="Franklin Gothic Book"/>
        <family val="2"/>
        <charset val="238"/>
      </rPr>
      <t>A tanuló/képzésben résztvevő az egyén életkorához és élethelyzetéhez igazítva végzi a gondozási feladatokat, ismerve a pszichés és fizikai fejlődés mintázatait. Empatikusan és segítőkészen, az oktató irányítása mellett jár el. Egy szimulációs gyakorlat során, egy idős beteg gondozása révén sajátítja el a személyre szabott ellátás módját.</t>
    </r>
  </si>
  <si>
    <r>
      <t xml:space="preserve">A tananyagelemek és a deszkriptorok projektszemléletű kapcsolódása: 
</t>
    </r>
    <r>
      <rPr>
        <sz val="11"/>
        <color theme="1"/>
        <rFont val="Franklin Gothic Book"/>
        <family val="2"/>
        <charset val="238"/>
      </rPr>
      <t>A tanuló/képzésben résztvevő felelősségteljesen kezeli a kommunális- és veszélyes hulladékot az előírásoknak megfelelően, ismerve az egészségügyi intézmények hulladéktípusait és azok kezelését. Ezzel biztosítja a beteg, kollégák és saját biztonságát, valamint hozzájárul a balesetvédelemhez. Például egy s.c. injekció beadása után a tanuló/képzésben résztvevő elkülöníti a használt eszközöket, majd az előírt gyűjtőedénybe helyezi őket, demonstrálva a szelektív hulladékkezelés szerepét a környezetvédelemben.</t>
    </r>
  </si>
  <si>
    <t xml:space="preserve">Egészségügyi informatika </t>
  </si>
  <si>
    <t>Egészségügyi informatikai alapok</t>
  </si>
  <si>
    <t>Adatvédelem</t>
  </si>
  <si>
    <t>Informatika az egészségügyben</t>
  </si>
  <si>
    <t>Szakmai fizikai és biofizikai alapok</t>
  </si>
  <si>
    <t>Sugárfizika alapjai</t>
  </si>
  <si>
    <t>Röntgen képalkotó berendezések</t>
  </si>
  <si>
    <t>Ultrahang fizikai alapjai</t>
  </si>
  <si>
    <t>Fénytan alapjai, fényvisszaverődés, -elnyelés, -törés</t>
  </si>
  <si>
    <t>Szakmai kémiai és biokémiai alapok</t>
  </si>
  <si>
    <t>Kémiai alapfogalmak, az atomok elekt- ronszerkezete és a periódusos rendszer</t>
  </si>
  <si>
    <t>A molekulák szerkezete, kémiai kötések és kémiai reakciók</t>
  </si>
  <si>
    <t>Halmazállapotok, oldatok és kolloidok</t>
  </si>
  <si>
    <t>A víz és a vizes oldatok (elektrolitok, savak, bázisok), kémiai egyensúlyok</t>
  </si>
  <si>
    <t>Alkálifémek, alkáliföldfémek, szerepük a biológiai rendszerekben</t>
  </si>
  <si>
    <t>Átmenetifémek, fémkomplexek, földfémek</t>
  </si>
  <si>
    <t>Nemfémes elemek</t>
  </si>
  <si>
    <t>Halogén elemek biológiai jelentősége</t>
  </si>
  <si>
    <t>Kémiai termodinamika és Reakciókinetika</t>
  </si>
  <si>
    <t>Az elektrokémia alapjai</t>
  </si>
  <si>
    <t>Egészségügyi terminológia</t>
  </si>
  <si>
    <t>Az orvosi latin nyelv alapjai</t>
  </si>
  <si>
    <t>Az emberi test részei, síkok, irányok</t>
  </si>
  <si>
    <t>Szervek, szervrendszerek</t>
  </si>
  <si>
    <t>Kórtani és klinikumi elnevezések</t>
  </si>
  <si>
    <t>Gyógyítással kapcsolatos kifejezések</t>
  </si>
  <si>
    <t>Alapvető higiénés rendszabályok</t>
  </si>
  <si>
    <t>Egyéni védőeszközök használata</t>
  </si>
  <si>
    <t>Infekció - nosocomiális infekció</t>
  </si>
  <si>
    <t>Fertőtlenítés, sterilizálás alapjai, steril anyagok kezelése</t>
  </si>
  <si>
    <t>Hulladékkezelés</t>
  </si>
  <si>
    <t>"A" ÁLTALÁNOS BETEGÁPOLÁS ÉS FELMÉRÉS (1; 10; 16. SOR)</t>
  </si>
  <si>
    <t>„B” KOMMUNIKÁCIÓ, INFORMÁCIÓÁTADÁS ÉS INTÉZMÉNYBEN VALÓ ELIGAZODÁS (2; 3; 4; 5; 21. SOR)</t>
  </si>
  <si>
    <t>„C” DIAGNOSZTIKAI ÉS MEGFIGYELÉSI TEVÉKENYSÉGEK (6; 13; 14; 15; 29. SOR)</t>
  </si>
  <si>
    <t>„D” STERILIZÁLÁS, FERTŐTLENÍTÉS ÉS HIGIÉNIAI ELJÁRÁSOK (7; 8. SOR)</t>
  </si>
  <si>
    <t>„E” SPECIALIZÁLT ÁPOLÁSI ELJÁRÁSOK (9; 17; 18; 19. SOR)</t>
  </si>
  <si>
    <t>„F” VIZSGÁLATOK ELŐKÉSZÍTÉSE, SZÁLLÍTÁSA ÉS MINTAVEZETÉS (11; 12; 26. SOR)</t>
  </si>
  <si>
    <t>„G” GYÓGYÁSZATI SEGÉDESZKÖZÖK ALKALMAZÁSA (20. SOR)</t>
  </si>
  <si>
    <t>„H” ELSŐSEGÉLYNYÚJTÁS (22. SOR)</t>
  </si>
  <si>
    <t>„I” MUNKAHELYI BIZTONSÁG, VÉDELEM ÉS HULLADÉKKEZELÉS (23; 24; 25. SOR)</t>
  </si>
  <si>
    <t>Ágazati alapoktatás összes óraszáma:</t>
  </si>
  <si>
    <r>
      <t xml:space="preserve">Kapcsolódó tananyagegységek:
</t>
    </r>
    <r>
      <rPr>
        <sz val="11"/>
        <color theme="1"/>
        <rFont val="Franklin Gothic Book"/>
        <family val="2"/>
        <charset val="238"/>
      </rPr>
      <t>"A", "B", "I"</t>
    </r>
  </si>
  <si>
    <r>
      <t xml:space="preserve">Kapcsolódó tananyagegységek:
</t>
    </r>
    <r>
      <rPr>
        <sz val="11"/>
        <color theme="1"/>
        <rFont val="Franklin Gothic Book"/>
        <family val="2"/>
        <charset val="238"/>
      </rPr>
      <t>"C", "F", "I"</t>
    </r>
  </si>
  <si>
    <r>
      <t xml:space="preserve">Kapcsolódó tananyagegységek:
</t>
    </r>
    <r>
      <rPr>
        <sz val="11"/>
        <color theme="1"/>
        <rFont val="Franklin Gothic Book"/>
        <family val="2"/>
        <charset val="238"/>
      </rPr>
      <t>"A", "B", "I", "G"</t>
    </r>
  </si>
  <si>
    <t>„J” GYÓGYSZERES BEAVATKOZÁSOK ÉS INJEKCIÓZÁS (27; 28. SOR)</t>
  </si>
  <si>
    <t>Általános ismeretek</t>
  </si>
  <si>
    <r>
      <t xml:space="preserve">Kapcsolódó tananyagegységek: 
</t>
    </r>
    <r>
      <rPr>
        <sz val="11"/>
        <color theme="1"/>
        <rFont val="Franklin Gothic Book"/>
        <family val="2"/>
        <charset val="238"/>
      </rPr>
      <t>"C"; "B"</t>
    </r>
  </si>
  <si>
    <t>időkeret: 8 óra</t>
  </si>
  <si>
    <r>
      <rPr>
        <b/>
        <i/>
        <sz val="11"/>
        <color theme="1"/>
        <rFont val="Franklin Gothic Book"/>
        <family val="2"/>
        <charset val="238"/>
      </rPr>
      <t xml:space="preserve">Egészségfejlesztés a helyes gyógyszerhasználattal kapcsolatban: </t>
    </r>
    <r>
      <rPr>
        <b/>
        <sz val="11"/>
        <color theme="1"/>
        <rFont val="Franklin Gothic Book"/>
        <family val="2"/>
        <charset val="238"/>
      </rPr>
      <t>A tanulók készítsenek felmérést az osztályban/iskolában a diákok otthoni gyógyszerszedési gyakorlatára vonatkozóan. A kapott adatok figyelembe vételével készítsenek egészségfejlesztő infografikát, vagy tájékoztató füzetet a helyes gyógyszerhasználat szabályairól. Munkájukat prezentálják az osztály/iskola előtt.</t>
    </r>
  </si>
  <si>
    <r>
      <t xml:space="preserve">Kapcsolódó tananyagegységek: 
</t>
    </r>
    <r>
      <rPr>
        <sz val="11"/>
        <color theme="1"/>
        <rFont val="Franklin Gothic Book"/>
        <family val="2"/>
        <charset val="238"/>
      </rPr>
      <t>"C"</t>
    </r>
  </si>
  <si>
    <r>
      <rPr>
        <b/>
        <i/>
        <sz val="11"/>
        <color theme="1"/>
        <rFont val="Franklin Gothic Book"/>
        <family val="2"/>
        <charset val="238"/>
      </rPr>
      <t>Betegápolási protokoll készítése:</t>
    </r>
    <r>
      <rPr>
        <b/>
        <sz val="11"/>
        <color theme="1"/>
        <rFont val="Franklin Gothic Book"/>
        <family val="2"/>
        <charset val="238"/>
      </rPr>
      <t xml:space="preserve"> "A fertőző beteg ápolása" címmel készítsenek a tanulók protokollt, amely kitér a következőkre: célok, alapfogalmak, fertőzés fogalma, nosocomiális fertőzés és megelőzése, izoláció formái, fertőző beteg elhelyezése, vizsgálata, kezelése, ápolása, szállítása, tiszta és szennyes textília kezelése, hulladékkezelés, munkavédelmi szabályok.</t>
    </r>
  </si>
  <si>
    <r>
      <t xml:space="preserve">Kapcsolódó tananyagegységek: 
</t>
    </r>
    <r>
      <rPr>
        <sz val="11"/>
        <color theme="1"/>
        <rFont val="Franklin Gothic Book"/>
        <family val="2"/>
        <charset val="238"/>
      </rPr>
      <t>"A"; "B"; "C"; "D"</t>
    </r>
  </si>
  <si>
    <t>időkeret: 10 óra</t>
  </si>
  <si>
    <r>
      <rPr>
        <b/>
        <i/>
        <sz val="11"/>
        <color theme="1"/>
        <rFont val="Franklin Gothic Book"/>
        <family val="2"/>
        <charset val="238"/>
      </rPr>
      <t>Gondolattérkép készítése:</t>
    </r>
    <r>
      <rPr>
        <b/>
        <sz val="11"/>
        <color theme="1"/>
        <rFont val="Franklin Gothic Book"/>
        <family val="2"/>
        <charset val="238"/>
      </rPr>
      <t xml:space="preserve"> Készítsen a tanuló gondolattérképet egy adott kórképben szenvedő betegnél a betegségéből, tüneteiből, illetve a diagnosztikai és terápiás eljárásokból adódó ápolási szükségletekről, ápolói feladatokról. Az elkészült gondolattérképekből az osztályon belül készüljön kiállítás, a tanulók magyarázatok kíséretében mutassák be ezeket osztálytársaik előtt. A tanulók értékeljék önmaguk és egymás munkáját előre megadott szempontok szerint.</t>
    </r>
  </si>
  <si>
    <t>Szakirányú oktatás összes óraszáma:</t>
  </si>
  <si>
    <r>
      <t xml:space="preserve">A tananyagelemek és a deszkriptorok projektszemléletű kapcsolódása: 
</t>
    </r>
    <r>
      <rPr>
        <sz val="11"/>
        <color theme="1"/>
        <rFont val="Franklin Gothic Book"/>
        <family val="2"/>
        <charset val="238"/>
      </rPr>
      <t>Anatómiai és orvosi latin nyelvi ismereteit felhasználva, a tanuló szakmai nyelven számol be munkatársainak a beteg állapotáról, az elvégzett vizsgálatokról, beavatkozásokról szóban és írásban. Hatékony kommunikációt folytat orvosokkal, szakdolgozókkal, betegekkel és hozzátartozókkal egyaránt.</t>
    </r>
  </si>
  <si>
    <t>Konfliktuskezelés</t>
  </si>
  <si>
    <t>Speciális kommunikáció</t>
  </si>
  <si>
    <t>Egészségügyi szakmai kommunikáció</t>
  </si>
  <si>
    <t>Kommunikációs zavarok</t>
  </si>
  <si>
    <t xml:space="preserve">Kommunikáció </t>
  </si>
  <si>
    <t>Felelősséggel használja a szakmai nyelvet.</t>
  </si>
  <si>
    <t>Értékként tekint a helyes szaknyelvi kommunikációra.</t>
  </si>
  <si>
    <t>Tudja az orvosi latin nyelvet, az anatómiai megnevezéseket, a kommunikáció formáit. Pszichológiai, etikai ismeretekkel rendelkezik.</t>
  </si>
  <si>
    <t>Mindennapi kommunikációjában használja a szakmai kifejezéseket.</t>
  </si>
  <si>
    <t>"C" Egészségügyi alapozó ismeretek (6; 7; 9; 12; 13; 20. sor)</t>
  </si>
  <si>
    <r>
      <t xml:space="preserve">A tananyagelemek és a deszkriptorok projektszemléletű kapcsolódása: 
</t>
    </r>
    <r>
      <rPr>
        <sz val="11"/>
        <color theme="1"/>
        <rFont val="Franklin Gothic Book"/>
        <family val="2"/>
        <charset val="238"/>
      </rPr>
      <t xml:space="preserve">A tanuló sebészeti jellegű osztályon kompetenciájának és a műtéttípusnak megfelelő műtéti előkészítést végez, beadja az aneszteziológus által elrendelt premedikációt. Műtét alatt felkészül a beteg fogadására. Műtét utáni betegmegfigyelést végez, megfigyelőlapot vezet, felügyelettel orvos utasítása szerinti gyógyszerelést végez, ellenőrzi a kötés, a drainek állapotát, részt vesz a sebkötözésben. </t>
    </r>
  </si>
  <si>
    <t>Kisklinikum gyakorlat</t>
  </si>
  <si>
    <t>Sebészet gyakorlat</t>
  </si>
  <si>
    <t>Klinikai gyakorlat</t>
  </si>
  <si>
    <t>Urológiai betegek ápolása</t>
  </si>
  <si>
    <t>Bőrgyógyászati betegek ápolása</t>
  </si>
  <si>
    <t>Szemészeti betegek ápolása</t>
  </si>
  <si>
    <t>Fül-orr-gégészeti betegek ápolása</t>
  </si>
  <si>
    <t>Kisklinikumi ismeretek és ápolástanuk</t>
  </si>
  <si>
    <t>Sebészeti ápolási beavatkozások</t>
  </si>
  <si>
    <t>Általános sebészeti alapismeretek</t>
  </si>
  <si>
    <t>Sebészet és ápolástana</t>
  </si>
  <si>
    <t>Utasítás alapján felügyelettel elvégzi beavatkozást.</t>
  </si>
  <si>
    <t>Munkáját precízen és körültekintően végzi, a szakmai protokollok betartásával.</t>
  </si>
  <si>
    <t>Ismeri a beteg műtéti előkészítését, a betegdokumentáció vezetésének szabályait, és a műtét utáni kötések cseréjének módját. Ismeri a dréngondozás menetét.</t>
  </si>
  <si>
    <t>Részt vesz a beteg műtéti elő-készítésében, a betegdokumentáció vezetésében, és a műtét utáni kötések cseréjében.</t>
  </si>
  <si>
    <t>"D" Klinikumi ismeretek és ápolástan (8; 14; 19. sor)</t>
  </si>
  <si>
    <r>
      <t>A tananyagelemek és a deszkriptorok projektszemléletű kapcsolódása:</t>
    </r>
    <r>
      <rPr>
        <sz val="11"/>
        <color theme="1"/>
        <rFont val="Franklin Gothic Book"/>
        <family val="2"/>
        <charset val="238"/>
      </rPr>
      <t xml:space="preserve"> 
A tanuló a gyógyszerelés szabályait és a higiénés, munkavédelmi előírásokat szem előtt tartva előkészíti az orvos által rendelt gyógyszereket, a kiadagoláshoz és a beadáshoz szükséges eszközöket, dokumentációt. Azonosítja és kompeteciájának megfelelően tájékoztatja a beteget, majd felügyelet mellett elvégzi a gyógyszer kiadagolását/felszívását, beadását. A gyógyszerbeadást követően figyelemmel kíséri a beteg állapotát. Az állapotváltozások helyes értékelése érdekében ismeri a gyógyszerek hatását, lehetséges mellékhatásait.</t>
    </r>
  </si>
  <si>
    <t>Gyógyszerinterakciók és ellátásuk</t>
  </si>
  <si>
    <t>Gyógyszertani alapismeretek</t>
  </si>
  <si>
    <t>Általános ápolási beavatkozások</t>
  </si>
  <si>
    <t>Általános ápolástan és gondozástan</t>
  </si>
  <si>
    <t>Munkáját precízen és körültekintően végzi.</t>
  </si>
  <si>
    <t>Ismeri a gyógyszertani alapokat, a gyógyszerelést, a főbb gyógyszercsoportokat, és lehetséges mellékhatásukat.</t>
  </si>
  <si>
    <t>Beadja az elrendelt gyógyszereket (fájdalomcsillapítót, hányás-csillapítót, antikoagulánst, diuretikumot, kortikoszteroidot, fiziológiás oldatot, heparinos fiziológiás oldatot és 14 éves kor felett glükózt)</t>
  </si>
  <si>
    <t>"B" Diagnosztikus és terápiás beavatkozások (2; 5; 10; 11; 15; 16; 17; 18. sor)</t>
  </si>
  <si>
    <r>
      <t>A tananyagelemek és a deszkriptorok projektszemléletű kapcsolódása:</t>
    </r>
    <r>
      <rPr>
        <sz val="11"/>
        <color theme="1"/>
        <rFont val="Franklin Gothic Book"/>
        <family val="2"/>
        <charset val="238"/>
      </rPr>
      <t xml:space="preserve"> 
A tanuló felismeri az allergiás reakciókat az enyhébbtől az anafilaxiás reakciókig. A beteg állapotának felmérését követően, szükség esetén értesíti a kezelőorvost, előkészíti és orvos utasítása alapján beadja az allergiaellenes gyógyszereket, megfigyeli a beteget, súlyos esetben alkalmazza az IHBLS-t, segédkezik ALS-nél. </t>
    </r>
  </si>
  <si>
    <t>Újraélesztés során alkalmazott gyógyszerek (új)</t>
  </si>
  <si>
    <t>Felettes utasítása szerint vesz részt a gyógyszerelésben. Figyelembe veszi a higiénés és betegbiztonsági szempontokat, betartja a munka-, tűz- és egészségvédelmi szabályokat.</t>
  </si>
  <si>
    <t>A munkavégzés során együttműködő, határozott, körültekintő, pontos.</t>
  </si>
  <si>
    <t>Ismeri az allergiák típusait, kezelési lehetőségeit. Tisztában van a reanimáció során alkalmazott gyógyszerekkel. Ismeri az alkalmazott gyógyszerek jellemzőit, indikációit, hatásukat, mellékhatásaikat. Ismeri a gyógyszerek dokumentálásának szabályait.</t>
  </si>
  <si>
    <t>Allergiaellenes gyógyszereket utasítás szerint alkalmaz a betegnél (per os, sc., im.). Részt vesz a gyógyszeralkalmazásban reanimáció során.</t>
  </si>
  <si>
    <r>
      <t xml:space="preserve">A tananyagelemek és a deszkriptorok projektszemléletű kapcsolódása: 
</t>
    </r>
    <r>
      <rPr>
        <sz val="11"/>
        <color theme="1"/>
        <rFont val="Franklin Gothic Book"/>
        <family val="2"/>
        <charset val="238"/>
      </rPr>
      <t>A beteg fájdalma, vagy a vitális paramétereinek ellenőrzése során észlelt láz esetén a tanuló (felügyelet mellett) gyógyszeres láz/fájdalomcsillapítást végez különféle gyógyszerformákkal, gyógyszeralkalmazási móddal. A tevékenységet a munkavédelmi és higiénés és betegbiztonsági szabályok betartásával végzi, majd dokumentálja.</t>
    </r>
  </si>
  <si>
    <t>Megfelelő indikáció esetén felügyelet mellett részt vesz a fájdalomcsillapításban, non-szteroid gyulladáscsökkentő, vagy minor analgetikum adásában. Megfelelő indikáció esetén felügyelettel végez lázcsillapítást. Gyógyszerelő tevékenységét pontosan dokumentálja. Betartja a higiénés és betegbiztonsági szempontokat, a munka-, tűz- és egészségvédelmi szabályokat.</t>
  </si>
  <si>
    <t>A beteggel empatikus, segítőkész. A munkavégzés során határozott, körültekintő, pontosságra törekszik.</t>
  </si>
  <si>
    <t>Ismeri a non-szteroidok, minor analgetikumok jellemzőit, indikációit, kontraindikációit, adagolásukat, lehetséges mellékhatásaikat.</t>
  </si>
  <si>
    <t>Láz- és fájdalomcsillapítást végez per os, rectalis, vagy intramuscularis (deltaizom) injekció formájában, tevékenységét dokumentálja. Felméri a beteg fájdalmát.</t>
  </si>
  <si>
    <r>
      <t xml:space="preserve">A tananyagelemek és a deszkriptorok projektszemléletű kapcsolódása: 
</t>
    </r>
    <r>
      <rPr>
        <sz val="11"/>
        <rFont val="Franklin Gothic Book"/>
        <family val="2"/>
        <charset val="238"/>
      </rPr>
      <t>A tanuló valós feladat során a</t>
    </r>
    <r>
      <rPr>
        <sz val="11"/>
        <color theme="1"/>
        <rFont val="Franklin Gothic Book"/>
        <family val="2"/>
        <charset val="238"/>
      </rPr>
      <t>z adott beteg esetén előkészíti az orvos által elrendelt invazív beavatkozást (beteg, eszközök, környezet előkészítése), betegazonosítást végez, kompetenciájának megfelelően tájékoztatást nyújt. Ismeri és tiszteletben tartja a beteg önrendelkezési jogát. Az orvosnak, vagy ápolónak asszisztál a beavatkozás kivitelezésénél, a beavatkozást követően megfigyeli a beteg állapotát, a lehetséges szövődményeket.</t>
    </r>
  </si>
  <si>
    <t>Az egészségügyi dolgozók jogai és kötelezettségei</t>
  </si>
  <si>
    <t>A betegek jogai és kötelezettségei</t>
  </si>
  <si>
    <t>Egészségügyi jog és etika alapjai</t>
  </si>
  <si>
    <t>Légúti váladék leszívása (új)</t>
  </si>
  <si>
    <t>Belgyógyászati ápolási beavatkozások</t>
  </si>
  <si>
    <t>Belgyógyászat és ápolástana</t>
  </si>
  <si>
    <t>Az orvos utasítása alapján, az orvossal és/vagy az ápolóval együttműködve részt vesz (perifériás vénakanülök, vizeletkatéter, egyszerű eszközös légútbiztosítás kivitelezése, betegmegfigyelő monitor, gyógyszerbejuttatás eszközeinek használata) az invazív beavatkozások kivitelezésében. Felelős a beteg és a bevezetett eszköz megfigyeléséért, gondozásáért.</t>
  </si>
  <si>
    <t>Empátiával fordul a beteghez, segítőkész. Fontosak számára a beteg igényei, tudásának folyamatos fejlesztése a legújabb technikai eszközök és eljárások vonatkozásában. A munkavégzés során határozott, körültekintő, pontosságra törekszik. Betartja és betartatja a munka-, környezetvédelmi, és betegbiztonsági szabályokat.</t>
  </si>
  <si>
    <t>Ismeri az invazív beavatkozások fogalmát, formáit, (perifériás és centrális vénakanülök, gyógyszerek bejuttatásának lehetőségei, vénás injekció, vizelet-katéterek és behelyezésük, hólyagkondicionálás, betegmegfigyelő monitor mérési lehetőségei, légúti váladékleszívás). Tisztában van az invazív beavatkozások jogi és etikai szabályaival. Ismeri az egyes beavatkozások eszközeit, ápolói feladatait, a lehetséges szövődményeket.</t>
  </si>
  <si>
    <t>Asszisztál invazív beavatkozásoknál.</t>
  </si>
  <si>
    <r>
      <t xml:space="preserve">A tananyagelemek és a deszkriptorok projektszemléletű kapcsolódása: 
</t>
    </r>
    <r>
      <rPr>
        <sz val="11"/>
        <color theme="1"/>
        <rFont val="Franklin Gothic Book"/>
        <family val="2"/>
        <charset val="238"/>
      </rPr>
      <t>A tanuló az adott kórképnek megfelelő, egyénre szabott ápolási tevékenységet végez. Ehhez tisztában kell lennie többek között az adott betegség okával, tüneteivel, a diagnózis felállításához szükséges vizsgálatokkal, a kezelés sajátosságaival, az egészségfejlesztési feladatokkal, a rehabilitáció és a krónikus beteg gondozásának specialitásaival.</t>
    </r>
  </si>
  <si>
    <t>Egyéb klinikai gyakorlat</t>
  </si>
  <si>
    <t>Belgyógyászat gyakorlat</t>
  </si>
  <si>
    <t>Idős betegek speciális ápolása</t>
  </si>
  <si>
    <t>Egészséggondozás idős korban</t>
  </si>
  <si>
    <t>Szervek, szervrendszerek és a homeosztázis változásai idős korban, leggyakrabban előforduló betegségek</t>
  </si>
  <si>
    <t>Veszélyeztető tényezők idős korban</t>
  </si>
  <si>
    <t>Az öregedés biológiai folyamatát befolyásoló tényezők, az időskorra vonatkozó általános jellegzetességek</t>
  </si>
  <si>
    <t>Az idős kor jellegzetességei</t>
  </si>
  <si>
    <t>Bevezetés a geriátriába</t>
  </si>
  <si>
    <t>Geriátria klinikuma</t>
  </si>
  <si>
    <t>Organikus pszichoszindrómák</t>
  </si>
  <si>
    <t>Táplálkozási magatartás zavarai</t>
  </si>
  <si>
    <t>Személyiség zavarok</t>
  </si>
  <si>
    <t>Szkizofrénia spektrum és egyéb pszichotikus zavarok, agresszió és konfliktus kezelés</t>
  </si>
  <si>
    <t>Pszichoaktív szerek használatával kapcsolatos és egyéb addiktív zavarok</t>
  </si>
  <si>
    <t>Hangulatzavarok</t>
  </si>
  <si>
    <t>Szorongásos zavarok</t>
  </si>
  <si>
    <t>A pszichiátriai története, előítéletek, stigmák</t>
  </si>
  <si>
    <t>Pszichiátria klinikuma</t>
  </si>
  <si>
    <t>Onkológiai és degeneratív neurológiai betegségek</t>
  </si>
  <si>
    <t>Autoimmun betegségek</t>
  </si>
  <si>
    <t>Neuroinfektológiai betegségek</t>
  </si>
  <si>
    <t>Neurotraumán átesett betegek</t>
  </si>
  <si>
    <t>Agyi érbetegségek</t>
  </si>
  <si>
    <t>Fejfájás, epilepszia</t>
  </si>
  <si>
    <t>Idegsebészeti beavatkozások</t>
  </si>
  <si>
    <t>A koponyaűri nyomásváltozással járó állapot változások</t>
  </si>
  <si>
    <t>Tudatállapot változások</t>
  </si>
  <si>
    <t>Általános és speciális vizsgálatok</t>
  </si>
  <si>
    <t>Neurológia klinikuma</t>
  </si>
  <si>
    <t>Nőgyógyászati betegségek</t>
  </si>
  <si>
    <t>Szoptatástámogatás, gyerekbarát újszülött ellátás, gyermekágy</t>
  </si>
  <si>
    <t>Háborítatlan szülés folyamata, szülési rendellenessége</t>
  </si>
  <si>
    <t>Szövődményes/patológiás terhesség</t>
  </si>
  <si>
    <t>Várandós gondozás</t>
  </si>
  <si>
    <t>Nőgyógyászati vizsgáló eljárások</t>
  </si>
  <si>
    <t>Szülészet-nőgyógyászat klinikuma</t>
  </si>
  <si>
    <t>Ápolási beavatkozások</t>
  </si>
  <si>
    <t>Traumatológiai, ortopédiai betegek ápolása</t>
  </si>
  <si>
    <t>Részletes sebészet</t>
  </si>
  <si>
    <t>Fertőző betegek, infektológia</t>
  </si>
  <si>
    <t>Daganatos megbetegedések</t>
  </si>
  <si>
    <t>Endokrinrendszeri megbetegedései</t>
  </si>
  <si>
    <t>Kiválasztórendszeri megbetegedések</t>
  </si>
  <si>
    <t>Emésztőrendszeri megbetegedések</t>
  </si>
  <si>
    <t>Légzőrendszeri megbetegedések</t>
  </si>
  <si>
    <t>Vérképzőrendszeri megbetegedések</t>
  </si>
  <si>
    <t>Szív-és érrendszeri megbetegedések</t>
  </si>
  <si>
    <t>Rehabilitációs gyakorlat (új)</t>
  </si>
  <si>
    <t>Fizioterápiás alapok</t>
  </si>
  <si>
    <t>Fizioterápiáról általában</t>
  </si>
  <si>
    <t>Akadályozottságok az orvosi rehabilitációban</t>
  </si>
  <si>
    <t>A rehabilitációt támogató eszközök</t>
  </si>
  <si>
    <t>A komplex (átfogó) rehabilitáció rendszere</t>
  </si>
  <si>
    <t>Komplex, átfogó akadálymentesítés</t>
  </si>
  <si>
    <t>Az akadályozott ember sajátos ellátási igényei, szükségletei</t>
  </si>
  <si>
    <t>A rehabilitáció alapfogalmai</t>
  </si>
  <si>
    <t>Rehabilitációs alapismeretek és fizioterápia</t>
  </si>
  <si>
    <t>A felettes utasítása alapján, a teammel együttműködve, vagy felügyelettel részt vesz a diagnosztikai és terápiás eljárásokban. Felettes ápoló irányításával végrehajtja a beteg ápolását. Felelős az orvosi utasítások, ápolási tevékenységek szakszerű végrehajtásáért, a szabályszerű dokumentálásért.</t>
  </si>
  <si>
    <t>Megfelelő empátiával fordul a beteghez. Együttműködés, etikus viselkedés jellemzi. A munkavégzés során határozott, körültekintő, pontosságra törekszik. Fontosnak tartja a munkavédelmi, környezetvédelmi, betegbiztonsági szabályok betartását.</t>
  </si>
  <si>
    <t>Ismeri a kórképekhez kapcsolódó főbb ápolási feladatokat.</t>
  </si>
  <si>
    <t>Általános ápolási feladatokat végez. Segédkezik a betegek vizsgálatánál, diagnosztikai eljárásokkal kapcsolatos ápolási feladatokat lát el. Részt vesz a betegek gyógykezelésében.</t>
  </si>
  <si>
    <r>
      <t xml:space="preserve">A tananyagelemek és a deszkriptorok projektszemléletű kapcsolódása:
</t>
    </r>
    <r>
      <rPr>
        <sz val="11"/>
        <color theme="1"/>
        <rFont val="Franklin Gothic Book"/>
        <family val="2"/>
        <charset val="238"/>
      </rPr>
      <t xml:space="preserve">A tanuló megismerkedik az egészségügyi hulladék fogalmával, el tudja különíteni az egészségügyi veszélyes hulladékokat a speciális veszélyes hulladékoktól, gyógyszerhulladékoktól. A </t>
    </r>
    <r>
      <rPr>
        <sz val="11"/>
        <rFont val="Franklin Gothic Book"/>
        <family val="2"/>
        <charset val="238"/>
      </rPr>
      <t>gyakorlati</t>
    </r>
    <r>
      <rPr>
        <sz val="11"/>
        <color theme="1"/>
        <rFont val="Franklin Gothic Book"/>
        <family val="2"/>
        <charset val="238"/>
      </rPr>
      <t xml:space="preserve"> munkavégzés során keletkező hulladékokat a munkavédelmi szabályok betartásával a megfelelő tárolóedénybe helyezi. Tisztában van a megtelt gyűjtőedények kezelésével, tárolásával.</t>
    </r>
  </si>
  <si>
    <t>A betegellátó osztály és működése</t>
  </si>
  <si>
    <t>A munkája során keletkezett hulladékokat önállóan kezeli, felelős a szabályos hulladékkezelésért.</t>
  </si>
  <si>
    <t>Elkötelezett a munka- és egészségvédelmi szabályok betartásában.  Környezettudatos magatartást tanúsít.</t>
  </si>
  <si>
    <t>Ismeri az egészségügyben keletkezett hulladékok fajtáit, kezelésük szabályait.</t>
  </si>
  <si>
    <t>Az egészségügyi ellátás során keletkező hulladékot az előírásoknak megfelelően kezeli.</t>
  </si>
  <si>
    <r>
      <t>A tananyagelemek és a deszkriptorok projektszemléletű kapcsolódása:</t>
    </r>
    <r>
      <rPr>
        <sz val="11"/>
        <color theme="1"/>
        <rFont val="Franklin Gothic Book"/>
        <family val="2"/>
        <charset val="238"/>
      </rPr>
      <t xml:space="preserve"> 
A tanuló a kórokozó mikroorganizmusok, valamint a fertőzés, nosocomiális fertőzés kialakulásának ismeretében megérti azoknak az eljárásoknak, magatartási szabályoknak a jelentőségét, amelyet az egészségügyi intézményekben a fertőzések megelőzése érdekében szükséges tenni. Képes fertőző beteg megfigyelését, ápolását végezni. A betegellátás során képes lesz alkalmazni az intézmény infekciókontroll kézikönyvében rögzítzett szabályokat, az izoláció megfelelő formáit. A fertőzések megelőzésének érdekében a higiénés szabályok betartását elvárja a munkatársaitól is. </t>
    </r>
  </si>
  <si>
    <t>Egészségügyi szakdolgozók oktatása</t>
  </si>
  <si>
    <t>Pedagógiai-betegoktatási alapismeretek</t>
  </si>
  <si>
    <t>Betartja és betartatja a higiénés, betegbiztonsági a munka- és környezetvédelmi szabályokat.</t>
  </si>
  <si>
    <t>Felelősséget érez a fertőzések kialakulásának és terjedésének megelőzésében. Környezettudatosságra törekszik a nosocomialis fertőzések elleni küzdelemben.</t>
  </si>
  <si>
    <t>Ismeri a kórokozó mikroorganizmusokat, a fertőzés létre-jöttét. Ismeri a nosocomialis infekció fogalmát, kialakulását elősegítő tényezőket, a leggyakrabban előforduló nosocomialis infekciókat. Ismeri az infekciókontroll feladatát, tevékenységeit, leggyakoribb izolációs formákat, a fertőző, beteg elkülönítésére és ápolására vonatkozó előírásokat.</t>
  </si>
  <si>
    <t>Részt vesz az infekciókontroll feladataiban. Izolált fertőző beteget ápol.</t>
  </si>
  <si>
    <r>
      <t xml:space="preserve">A tananyagelemek és a deszkriptorok projektszemléletű kapcsolódása: 
</t>
    </r>
    <r>
      <rPr>
        <sz val="11"/>
        <color theme="1"/>
        <rFont val="Franklin Gothic Book"/>
        <family val="2"/>
        <charset val="238"/>
      </rPr>
      <t>A biokémiai és sejttani alapok hozzájárulnak a gyógyszerek hatásmechanizmusainak megértéséhez. A gyógyszertani ismeretek birtokában a tanuló képes lesz a különböző gyógyszerformák helyes, a higiénés követelményeknek is megfelelő alkalmazására, a gyógyszerelő tevékenység szabályos dokumentálásra.</t>
    </r>
    <r>
      <rPr>
        <sz val="11"/>
        <color rgb="FFFF0000"/>
        <rFont val="Franklin Gothic Book"/>
        <family val="2"/>
        <charset val="238"/>
      </rPr>
      <t xml:space="preserve"> </t>
    </r>
    <r>
      <rPr>
        <sz val="11"/>
        <rFont val="Franklin Gothic Book"/>
        <family val="2"/>
        <charset val="238"/>
      </rPr>
      <t>A tanuló az elméleti ismereteket gyakorlati helyzetben felhasználva a napi gyógyszerelés kivitelezése során alkalma</t>
    </r>
    <r>
      <rPr>
        <sz val="11"/>
        <color theme="1"/>
        <rFont val="Franklin Gothic Book"/>
        <family val="2"/>
        <charset val="238"/>
      </rPr>
      <t xml:space="preserve">zni tudja a gyógyszerelés szabályait, a gyógyszertárolásra, gyógyszerrendelésre és a beteg megfigyelésére vonatkozó ismereteit. </t>
    </r>
  </si>
  <si>
    <t>Gyógyszerelő rendszerek</t>
  </si>
  <si>
    <t>A gyógyszerelés szabályai</t>
  </si>
  <si>
    <t>Gyógyszertani alapfogalmak</t>
  </si>
  <si>
    <t>Évközi gyakorlat (sejtvizsgáló módszerek) szövettani laboratóriumban</t>
  </si>
  <si>
    <t>Mivel és hogyan vizsgálhatóak a sejtek</t>
  </si>
  <si>
    <t>A sejtpusztulás</t>
  </si>
  <si>
    <t>A sejtciklus és a sejtosztódás (mitózis, meiózis)</t>
  </si>
  <si>
    <t>A riboszómák szerkezete és működése, a génkifejeződés</t>
  </si>
  <si>
    <t>A sejtalkotók és szerepük a sejt életében</t>
  </si>
  <si>
    <t>A sejtmembrán szerkezete, transzportfolyamatok</t>
  </si>
  <si>
    <t>A növényi és az állati (humán) sejt összehasonlítása</t>
  </si>
  <si>
    <t>A sejt felépítése (prokarióta, eukarióta)</t>
  </si>
  <si>
    <t>Sejtbiológia</t>
  </si>
  <si>
    <t xml:space="preserve">Testváladékok megfigyelése és kezelése </t>
  </si>
  <si>
    <t>Felettes utasítására közreműködik a feladatokban, de nem indíthat új terápiát.</t>
  </si>
  <si>
    <t>A munkavégzés során határozott, körültekintő, pontosságra törekszik. Magára nézve kötelezőnek érzi a higiénés, betegbiztonsági szempontok, a munka-, tűz- és egészségvédelmi szabályok betartását. Ügyel arra, hogy a gyógyszereléssel kapcsolatos tevékenysége ne legyen káros hatással az élő környezetre.</t>
  </si>
  <si>
    <t>Alapvető gyógyszertani ismeretekkel rendelkezik. Ismeri a gyógyszerformákat, gyógyszer bejuttatási módokat, eszközöket. Ismeri a gyógyszerelés, gyógyszertárolás szabályait. Tisztában van a gyógyszerelés dokumentálási szabályaival.</t>
  </si>
  <si>
    <t>Enteralis és parenteralis gyógyszerelési feladatokat végez, inhalációs és oxigénterápiát alkalmaz. Közreműködik a gyógyszerelésben, segédkezik az infúziós terápia alkalmazásában, (infúziós palackot cserél; az infúzió cseppszámát orvosi utasításra megváltoztatja; kötéscserét végez a perifériás vénakanül helyén; CVK-ból vért vesz; midline katétert és iv. kanült orvosi utasításra eltávolít.</t>
  </si>
  <si>
    <r>
      <t xml:space="preserve">A tananyagelemek és a deszkriptorok projektszemléletű kapcsolódása:
</t>
    </r>
    <r>
      <rPr>
        <sz val="11"/>
        <color theme="1"/>
        <rFont val="Franklin Gothic Book"/>
        <family val="2"/>
        <charset val="238"/>
      </rPr>
      <t>A tanuló megfigyeli a beteg fájdalmát, annak jellegzetességeit. Megfigyelési eredményeit dokumentálja és az orvos tájékoztatása mellett, a beteg állapotától és a lehetőségektől függően választott, nem gyógyszeres fájdalomcsillapítási eljárást alkalmaz. Tevékenysége során szem előtt tartja a higiénés, munkavédelmi és betegbiztonsági szabályokat.</t>
    </r>
  </si>
  <si>
    <t>Felelős a beteg fájdalmának megfigyeléséért, állapotának követéséért. Tevékenységét felügyelettel dokumentálja.</t>
  </si>
  <si>
    <t>Fontosnak tartja a beteg szenvedésének enyhítését.</t>
  </si>
  <si>
    <t>Ismeri a fájdalom kórélettani alapjait, jellemzőit, a fájdalom felmérését és a felméréshez kapcsolódó dokumentációs rendszert. Tisztában van a fájdalomcsillapítás lehetőségeivel. Átfogóan ismeri a nem gyógyszeres fájdalomcsillapítás módjait.</t>
  </si>
  <si>
    <t>Gyógyszer nélküli fájdalomcsillapító eljárásokat alkalmaz.</t>
  </si>
  <si>
    <r>
      <t xml:space="preserve">A tananyagelemek és a deszkriptorok projektszemléletű kapcsolódása: 
</t>
    </r>
    <r>
      <rPr>
        <sz val="11"/>
        <color theme="1"/>
        <rFont val="Franklin Gothic Book"/>
        <family val="2"/>
        <charset val="238"/>
      </rPr>
      <t>A tanuló terminális állapotú beteg szükségleteknek megfelelő ápolását végzi, empátiával és türelemmel gondoskodik róla. Az ápolás során figyelembe veszi a beteg pszichés állapotát, a haldoklás stádiumának megfelelő pszichés támogatást nyújt számára. Tevékenységét a betegjogok tiszteletben tartásával és megfelelő empátiával végzi. Az ellátás során etikus viselkedést tanusít.</t>
    </r>
  </si>
  <si>
    <t>Egészségügyi etikett</t>
  </si>
  <si>
    <t>Beteg ember lélektana</t>
  </si>
  <si>
    <t>Pszichológia alapjai</t>
  </si>
  <si>
    <t>Haldoklás, halál, gyász</t>
  </si>
  <si>
    <t>Betartja az orvosi utasításokat. Enyhíti a beteg szenvedését.</t>
  </si>
  <si>
    <t>Etikus magatartást tanúsít. Tiszteletben tartja az emberi méltóságot, részvéttel fordul az elhunyt ember hozzátartozói felé.</t>
  </si>
  <si>
    <t>Ismeri a haldoklás szakaszait, a haldokló beteg ápolásának, a halott ellátásának és a család támogatásának szempontjait.</t>
  </si>
  <si>
    <t>Terminális állapotú beteg ápolását végzi. Ellátja a halott körüli teendőket.</t>
  </si>
  <si>
    <r>
      <t>A tananyagelemek és a deszkriptorok projektszemléletű kapcsolódása:</t>
    </r>
    <r>
      <rPr>
        <sz val="11"/>
        <color theme="1"/>
        <rFont val="Franklin Gothic Book"/>
        <family val="2"/>
        <charset val="238"/>
      </rPr>
      <t xml:space="preserve"> 
A tanuló </t>
    </r>
    <r>
      <rPr>
        <sz val="11"/>
        <rFont val="Franklin Gothic Book"/>
        <family val="2"/>
        <charset val="238"/>
      </rPr>
      <t xml:space="preserve">valós feladatok megoldásán keresztül </t>
    </r>
    <r>
      <rPr>
        <sz val="11"/>
        <color theme="1"/>
        <rFont val="Franklin Gothic Book"/>
        <family val="2"/>
        <charset val="238"/>
      </rPr>
      <t>a pszichiátriai ellátáshoz kapcsolódóan, utasítás alapján, felügyelet mellett képes lesz adott betegnél korlátozó intézkedéseket végrehajtani a vonatkozó jogszabályoknak megfelelően. Ezirányú tevékenységét etikus magatartás mellett végzi és a szakmai szabályoknak megfelelően dokumentálja.</t>
    </r>
  </si>
  <si>
    <t>Korlátozó intézkedések (új)</t>
  </si>
  <si>
    <t>Szakmai etikai alapkövetelmények</t>
  </si>
  <si>
    <t>A fizikai korlátozásra vonatkozó intézkedéseket felügyelet-tel utasításra végrehajtja.</t>
  </si>
  <si>
    <t>Betartja a jogi és etikai normákat.</t>
  </si>
  <si>
    <t>Ismeri a jogszerű kémiai és fizikai korlátozás kivitelezésének szabályait, a kapcsolódó ápolói feladatokat.</t>
  </si>
  <si>
    <t>Részt vesz a korlátozó intézkedések végrehajtásában.</t>
  </si>
  <si>
    <r>
      <t xml:space="preserve">A tananyagelemek és a deszkriptorok projektszemléletű kapcsolódása: 
</t>
    </r>
    <r>
      <rPr>
        <sz val="11"/>
        <color theme="1"/>
        <rFont val="Franklin Gothic Book"/>
        <family val="2"/>
        <charset val="238"/>
      </rPr>
      <t>A tanuló a belgyógyászati betegek számára pedagógiai ismeretekre alapozott, egyénre szabott betegoktatást végez. Az oktatás tervezésénél figyelembe veszi a beteg pszichés és szociális jellemzőit, a figyelem, tanulás, emlékezés, gondolkodás, motiváció és érzelmek törvényszerűségeit. Az egy-egy kórkép kezelésével kapcsolatos betegoktatással párhuzamosan az egészségfejlesztésre is figyelmet fordít, amelynek szintén el kell sajátítani a módszereit, eszközeit.</t>
    </r>
  </si>
  <si>
    <t>Betegoktatás</t>
  </si>
  <si>
    <t>Andragógia</t>
  </si>
  <si>
    <t>Általános pedagógia alapismeretek</t>
  </si>
  <si>
    <t>Egészségfejlesztés</t>
  </si>
  <si>
    <t>Egészségkárosító tényezők</t>
  </si>
  <si>
    <t>Mentálhigiéné</t>
  </si>
  <si>
    <t>Szexuálhigiéné</t>
  </si>
  <si>
    <t>Életmód – egészségmagatartás</t>
  </si>
  <si>
    <t>Népegészségügyi programok</t>
  </si>
  <si>
    <t>Prevenció és egészségmegőrzés</t>
  </si>
  <si>
    <t>Az egészségi állapot mérési módszerei</t>
  </si>
  <si>
    <t>Az egészség, egészségkulturáltság</t>
  </si>
  <si>
    <t>Népegészségtan, egészségfejlesztés</t>
  </si>
  <si>
    <t>Szociálpszichológia</t>
  </si>
  <si>
    <t>Fejlődéslélektan</t>
  </si>
  <si>
    <t>Személyiséglélektan</t>
  </si>
  <si>
    <t>Általános lélektan</t>
  </si>
  <si>
    <t>Családszociológia</t>
  </si>
  <si>
    <t>Egészségszociológia</t>
  </si>
  <si>
    <t>A szociológia alapjai</t>
  </si>
  <si>
    <t>Szociológia alapjai</t>
  </si>
  <si>
    <t>A gondozás fogalma, célja és formái</t>
  </si>
  <si>
    <t>Felettes utasításának megfelelően, felügyelettel végzi a betegoktatást, meggyőződik arról, hogy a beteg a szükséges tudást megszerezte.</t>
  </si>
  <si>
    <t>A beteghez elfogadóan viszonyul, együttműködő, türelmes. Figyelembe veszi a beteg személyiségét, előzetes ismereteit, igényeit.</t>
  </si>
  <si>
    <t>Ismeri a betegoktatáshoz szükséges pszichológiai és pedagógiai alapokat, az oktatás, az egészségnevelés, egészségfejlesztés színtereit, módszereit, eszközeit, ezek megválasztásának és alkalmazásának szempontjait. Ismeri az egészséges életmód elemeit, az egészségkárosító tényezőket, a magyar lakosság egészségi állapotának jellemzőit.</t>
  </si>
  <si>
    <t>Egyénre szabott betegoktatást és egészségfejlesztő tevékenységet végez.</t>
  </si>
  <si>
    <r>
      <t xml:space="preserve">A tananyagelemek és a deszkriptorok projektszemléletű kapcsolódása: 
</t>
    </r>
    <r>
      <rPr>
        <sz val="11"/>
        <color theme="1"/>
        <rFont val="Franklin Gothic Book"/>
        <family val="2"/>
        <charset val="238"/>
      </rPr>
      <t xml:space="preserve">A páciens és a hozzátartozók pszichés támogatását akkor tudja a tanuló korrekt módon, egyénre szabottan megvalósítani, ha ismeri és összefüggéseiben látja az ember lelki működését, szociális hátterét, megérti a beteg ember állapotát, helyzetéből adódó reakcióit. A tanuló </t>
    </r>
    <r>
      <rPr>
        <sz val="11"/>
        <rFont val="Franklin Gothic Book"/>
        <family val="2"/>
        <charset val="238"/>
      </rPr>
      <t>gyakorlatorientált feladatokon keresztül</t>
    </r>
    <r>
      <rPr>
        <sz val="11"/>
        <color theme="1"/>
        <rFont val="Franklin Gothic Book"/>
        <family val="2"/>
        <charset val="238"/>
      </rPr>
      <t xml:space="preserve"> a beteg pszichés vezetése során empatikusan viselkedik, képes lesz hiteles, adekvát kommunikációt folytatni a jogi és etikai szabályok betartásával. Tisztában lesz a szororigén ártalmakkal.</t>
    </r>
  </si>
  <si>
    <t>Kommunikációs készséffejlesztés szimulációs környezetben (új)</t>
  </si>
  <si>
    <t>Az egészségügyről szóló törvény</t>
  </si>
  <si>
    <t>Az egészségügyi etika alapelvei</t>
  </si>
  <si>
    <t>Alapfogalmak</t>
  </si>
  <si>
    <t>Megelőzi a szororigén pszichikus ártalmak kialakulását felettese irányításával.</t>
  </si>
  <si>
    <t>Empátiával és türelemmel fordul a beteghez, figyelmes, fontosnak érzi a beteg meghallgatását. Hiteles kommunikációt folytat. Önmagára nézve kötelezőnek érzi a betegjogok tiszteletben tartását. Etikus viselkedés jellemzi.</t>
  </si>
  <si>
    <t>Ismeri munkájának ápoláslélektani vonatkozásait, a segítő kapcsolat jellemzőit, a meghallgatás, segítő beszélgetés szabályait. Tisztában van a munkáját érintő jogi és etikai követelményekkel.</t>
  </si>
  <si>
    <t>A beteg és hozzátartozói számára pszichés támogatást nyújt.</t>
  </si>
  <si>
    <r>
      <t xml:space="preserve">A tananyagelemek és a deszkriptorok projektszemléletű kapcsolódása: 
</t>
    </r>
    <r>
      <rPr>
        <sz val="11"/>
        <color theme="1"/>
        <rFont val="Franklin Gothic Book"/>
        <family val="2"/>
        <charset val="238"/>
      </rPr>
      <t xml:space="preserve">A tanuló a szükséges fizikai ismeretek birtokában megismeri és megérti a képi diagnosztikai eszközök működési elveit. </t>
    </r>
    <r>
      <rPr>
        <sz val="11"/>
        <rFont val="Franklin Gothic Book"/>
        <family val="2"/>
        <charset val="238"/>
      </rPr>
      <t>Egy valós munkafolyamatot modellezve a kép</t>
    </r>
    <r>
      <rPr>
        <sz val="11"/>
        <color theme="1"/>
        <rFont val="Franklin Gothic Book"/>
        <family val="2"/>
        <charset val="238"/>
      </rPr>
      <t>i diagnosztikai módszerek, spirometria és a csapolások, biopsziák típusainak, céljának, előkészítésének és kivitelezésének ismeretében, kompetenciájának megfelelően képes lesz egy beteget felkészíteni a szükséges vizsgálatokra, a higiénés, munkavédelmi szabályok szem előtt tartásával el tudja látni a vizsgálatokkal kapcsolatos asszisztensi/ápolói feladatokat.</t>
    </r>
  </si>
  <si>
    <t>Diagnosztikai alapismeretek</t>
  </si>
  <si>
    <t>A betegek előkészítését felettes utasítása alapján, felügyelettel végzi. A beavatkozások során az egészségügyi teammel együttműködik, asszisztál.</t>
  </si>
  <si>
    <t>Munkáját körültekintően, a betegbiztonsági, munka- és egészségvédelmi szabályok betartásával végzi. A beteget pszichésen támogatja.</t>
  </si>
  <si>
    <t>Ismeri a fizika és a biofizika alapvető törvényszerűségeit és a leggyakoribb képalkotó eljárásokat. Ismeri a csapolások, biopsziák, képi diagnosztikai módszerek, spirometria lényegét, menetét, a vizsgálatokkal, beavatkozásokkal kapcsolatos ápolói/asszisztensi feladatokat.</t>
  </si>
  <si>
    <t>Előkészíti a beteget diagnosztikai/terápiás beavatkozásokra, eljárásokra, elvégzi a vizsgálatok alatti és utáni ápolói/asszisztensi feladatokat.</t>
  </si>
  <si>
    <r>
      <t>A tananyagelemek és a deszkriptorok projektszemléletű kapcsolódása:</t>
    </r>
    <r>
      <rPr>
        <sz val="11"/>
        <color theme="1"/>
        <rFont val="Franklin Gothic Book"/>
        <family val="2"/>
        <charset val="238"/>
      </rPr>
      <t xml:space="preserve"> 
A tanuló </t>
    </r>
    <r>
      <rPr>
        <sz val="11"/>
        <rFont val="Franklin Gothic Book"/>
        <family val="2"/>
        <charset val="238"/>
      </rPr>
      <t>egy komplex szakmai helyzet megoldásával</t>
    </r>
    <r>
      <rPr>
        <sz val="11"/>
        <color rgb="FFFF0000"/>
        <rFont val="Franklin Gothic Book"/>
        <family val="2"/>
        <charset val="238"/>
      </rPr>
      <t xml:space="preserve"> </t>
    </r>
    <r>
      <rPr>
        <sz val="11"/>
        <color theme="1"/>
        <rFont val="Franklin Gothic Book"/>
        <family val="2"/>
        <charset val="238"/>
      </rPr>
      <t xml:space="preserve">megismeri a betegmegfigyelő monitorok részeit, non-invazív mérési lehetőségeit, amelyet betegeken a szakmai és a munkavédelmi szabályok betartása mellett alkalmaz.  Felismeri a normálistól eltérő jeleket, értékeket. Az eredményeket dokumentálja, szükség esetén az eltéréseket jelzi a felettesének. </t>
    </r>
  </si>
  <si>
    <t>Betegmegfigyelő monitorok használata (új)</t>
  </si>
  <si>
    <t>A beteg monitorozását felettes utasítása szerint végzi.</t>
  </si>
  <si>
    <t>Munkáját körültekintően, a betegbiztonsági, munka- és egészségvédelmi szabályok betartásával végzi.</t>
  </si>
  <si>
    <t>Ismeri a monitorozás eszközeit, formáit, jellemzőit. Ismeri az EKG-monitorozás ápolói/asszisztensi feladatait.</t>
  </si>
  <si>
    <t>Betegmegfigyelő monitorokat alkalmaz.</t>
  </si>
  <si>
    <t>"A" Betegmegfigyelés, monitorozás (1; 3; 4. sor)</t>
  </si>
  <si>
    <r>
      <t xml:space="preserve">A tananyagelemek és a deszkriptorok projektszemléletű kapcsolódása: 
</t>
    </r>
    <r>
      <rPr>
        <sz val="11"/>
        <color theme="1"/>
        <rFont val="Franklin Gothic Book"/>
        <family val="2"/>
        <charset val="238"/>
      </rPr>
      <t>A tanuló ismeri és helyesen alkalmazza a betegmegfigyelés során használt eszközöket, műszereket. Képes a kijelölt betegnél EKG-t készíteni, a vitális és antropometriai paramétereit megmérni, értékelni. El tudja különíteni a normál és a kóros értékeket, a mért értékeket és tapasztalatait a szakmai szabályoknak megfelleően dokumentálja a beteg dokumentációjában.</t>
    </r>
  </si>
  <si>
    <t>Vitális paraméterek mérése (új)</t>
  </si>
  <si>
    <t>Testtömeg, testmagasság, testkörfogat, BMI mérése (új)</t>
  </si>
  <si>
    <t>Fizikális vizsgálatok (új)</t>
  </si>
  <si>
    <t>Tevékenységét a felettes utasításának megfelelően, felügye-lettel végzi. Az eredményeket pontosan dokumentálja.</t>
  </si>
  <si>
    <t>Ismeri a fizikális vizsgálat ápolói vonatkozásait. Tudja a testmagasság, testtömeg, testarányok, testkörfogat, BMI és a vitális paraméterek mérésének módját, eszközeit. Ismeri az EKG-vizsgálat kivitelezését, eszközeit.</t>
  </si>
  <si>
    <t>Egyszerű eszközös és eszköz nélküli vizsgálatokat végez.</t>
  </si>
  <si>
    <r>
      <t xml:space="preserve">A tananyagelemek és a deszkriptorok projektszemléletű kapcsolódása: 
</t>
    </r>
    <r>
      <rPr>
        <sz val="11"/>
        <color theme="1"/>
        <rFont val="Franklin Gothic Book"/>
        <family val="2"/>
        <charset val="238"/>
      </rPr>
      <t>A laboratóriumi munkavégzés megismerése háttérinformációt ad a tanulók számára, megismerése hozzájárulhat a laboratóriumi minták levételének, tárolásának, szállításának tudatosabbá tételéhez és a bedside vizsgálatok helyes kivitelezéséhez. A tanuló elsajátítja a vér és egyéb testváladék mintavétel szabályos előkészítését, kivitelezését, a minta kezelését, laboratóriumba juttatását. Begyakorolja azokat a munkavédelmi, higiéniai és betegbiztonsági szabályokat, amelyek a váladékok kezelésével kötelezően betartandók. Felismeri a testváladékok kóros eltéréseit. Megfigyeléseit és a végzett tevékenységeket rögzíti a betegdokumentációban.</t>
    </r>
  </si>
  <si>
    <t>Minőségbiztosítás a laboratóriumban</t>
  </si>
  <si>
    <t>Informatika a laboratóriumban</t>
  </si>
  <si>
    <t>Évközi orientációs gyakorlat szövettani, klinikai kémiai és mikrobiológiai laboratóriumban</t>
  </si>
  <si>
    <t>Biztonságtechnika a laboratóriumban</t>
  </si>
  <si>
    <t>Laboratóriumi vegyszerek és tárolásuk</t>
  </si>
  <si>
    <t>Laboratóriumi alapműveletek: anyagok tisztítása és szétválasztása</t>
  </si>
  <si>
    <t>Oldatkészítés, oldatkoncentráció</t>
  </si>
  <si>
    <t>Matematikai számítások a laboratóriumban</t>
  </si>
  <si>
    <t>Tömeg- és térfogatmérés a laboratóriumban</t>
  </si>
  <si>
    <t>A laboratóriumi munka eszközei</t>
  </si>
  <si>
    <t>Általános laboratóriumi alapismeretek</t>
  </si>
  <si>
    <t>A mintavétel előtt azonosítja a beteget. A mintavételt a felettes utasítása szerint, felügyelettel végzi, tevékenységét dokumentálja.</t>
  </si>
  <si>
    <t>Munkáját körültekintően, a betegbiztonsági, munka- és egészségvédelmi szabályok betartásával végzi. Laboratóriumi minták kezelése során törekszik a minimális környezeti terhelés elérésére.</t>
  </si>
  <si>
    <t>Ismeri a vénás vérvétel, a testváladékok mintavételének módját, szabályait, eszközeit, a minták tárolásának, szállításának szabályait.</t>
  </si>
  <si>
    <t>Laboratóriumi mintát vesz a betegtől.</t>
  </si>
  <si>
    <r>
      <t xml:space="preserve">A tananyagelemek és a deszkriptorok projektszemléletű kapcsolódása: 
</t>
    </r>
    <r>
      <rPr>
        <sz val="11"/>
        <color theme="1"/>
        <rFont val="Franklin Gothic Book"/>
        <family val="2"/>
        <charset val="238"/>
      </rPr>
      <t>A tanuló az emberi test felépítésének és működésének ismeretében képes lesz felismerni és elkülöníteni a fiziológiás állapotot az élettanitól eltérő jelektől, tünetektől.</t>
    </r>
    <r>
      <rPr>
        <sz val="11"/>
        <rFont val="Franklin Gothic Book"/>
        <family val="2"/>
        <charset val="238"/>
      </rPr>
      <t xml:space="preserve"> Valós feladatokon keresztül a megfigy</t>
    </r>
    <r>
      <rPr>
        <sz val="11"/>
        <color theme="1"/>
        <rFont val="Franklin Gothic Book"/>
        <family val="2"/>
        <charset val="238"/>
      </rPr>
      <t>elés során a fizikális vizsgálatokon kívül egyszerű eszközös vizsgálatokat és a vitális paraméterek mérésének eszközeit is használja. A tapasztalt elváltozásokat és a mért értékeket az ápolási dokumentációban, illetve a beteg lázlapján a szakmai szabályoknak megfelelően rögzíti.</t>
    </r>
  </si>
  <si>
    <t>Alvás, pihenés megfigyelése (új)</t>
  </si>
  <si>
    <t>Testváladékok megfigyelése és kezelése</t>
  </si>
  <si>
    <t>A beteg állapotában bekövetkező változásokat jelzi a felettes felé. Szükség esetén, a segítség érkezéséig köteles megkezdeni az elsősegélynyújtást.</t>
  </si>
  <si>
    <t>Határozott, megfigyeléseiben és a dokumentálási feladatokban pontosságra törekszik.</t>
  </si>
  <si>
    <t>Ismeri a betegmegfigyelés szempontjait, az általános megtekintés, a testalkat, tápláltság, mozgás, járás, bőr és bőrfüggelékek, érzékszervek, alvás, magatartás, tudat, fájdalom, vitális paraméterek, testváladékok normális jellemzőit, normálistól való eltéréseit. Ismeri a megfigyelés módszereit, eszközeit. Tudja a dokumentálás módját, szabályait.</t>
  </si>
  <si>
    <t>Betegmegfigyelést végez, felismeri és jelzi a beteg állapotában bekövetkező változásokat. Megfigyeléseit dokumentálja.</t>
  </si>
  <si>
    <r>
      <t xml:space="preserve">Kapcsolódó tananyagegységek: 
</t>
    </r>
    <r>
      <rPr>
        <sz val="11"/>
        <color theme="1"/>
        <rFont val="Franklin Gothic Book"/>
        <family val="2"/>
      </rPr>
      <t>"A","B","C","D","E"</t>
    </r>
  </si>
  <si>
    <r>
      <t xml:space="preserve">időkeret: </t>
    </r>
    <r>
      <rPr>
        <sz val="11"/>
        <color theme="1"/>
        <rFont val="Franklin Gothic Book"/>
        <family val="2"/>
      </rPr>
      <t>3 óra</t>
    </r>
  </si>
  <si>
    <t>I/t görbe diagnosztika elvégzése, elemzése:A tanuló végezzen el I/t görbe diagnosztikát egy enyhe, vagy súlyos bénulással rendelkező izom esetében.  Ábrázolja a rheobázis és chronaxia mértékét egy koordinátán, számolja ki az akkomodációs faktort. Hasonlítsa össze egy ép beidegzésű izom koordinátájával. Adjon meg terápiás megoldásokat a javulás érdekében.</t>
  </si>
  <si>
    <r>
      <t xml:space="preserve">Kapcsolódó tananyagegységek:
</t>
    </r>
    <r>
      <rPr>
        <sz val="11"/>
        <color theme="1"/>
        <rFont val="Franklin Gothic Book"/>
        <family val="2"/>
      </rPr>
      <t xml:space="preserve">"A","C","D","E" </t>
    </r>
  </si>
  <si>
    <r>
      <t xml:space="preserve">időkeret: </t>
    </r>
    <r>
      <rPr>
        <sz val="11"/>
        <color theme="1"/>
        <rFont val="Franklin Gothic Book"/>
        <family val="2"/>
      </rPr>
      <t>15 óra</t>
    </r>
  </si>
  <si>
    <t>Fizioterápiás kezelési módok és kapcsolódó betegségek elemzése, alkalmazása: A projekt célja, hogy a tanuló válasszon két fizioterápiás kezelési módot és egy-egy hozzá kapcsolódó betegséget, amelyet alaposan megvizsgál. A tanuló feladata, hogy összehasonlítsa a kezelési módokat öt különböző beteg esetében, indokolja meg választását, dokumentálja a kezelések hatékonyságát, valamint a betegek reakcióit. A tanuló válasszon egy-egy betegséget, amelyhez az adott kezelési módszerek alkalmazása indokolt. 
- A tanuló részletesen indokolja meg, miért választotta az adott kezelési módokat az egyes betegségek kezelésére.
- A választott kezeléseket alkalmazza öt beteg esetében, figyelve a betegség típusára, a beteg állapotára és egyéni szükségleteire.
- A tanuló dokumentálja a kezeléseket és minden egyes beteg állapotát a kezelés előtt és után, beleértve az esetleges változásokat a fájdalom, a mozgáskorlátozottság, az életminőség és a pszichológiai állapot terén.
Eredmények:
A projekt eredményeként a tanuló képes lesz részletesen bemutatni a fizioterápiás kezelések hatékonyságát különböző betegségekkel kapcsolatban, valamint objektív elemzéseket végezni a páciensek állapotváltozásairól és reakcióiról.
A tanuló betekintést nyer abba, hogy hogyan alkalmazzák a fizioterápiás kezeléseket a gyakorlatban és hogyan reagálnak a betegek a különböző terápiás eljárásokra.</t>
  </si>
  <si>
    <r>
      <t xml:space="preserve">Kapcsolódó tananyagegységek: 
</t>
    </r>
    <r>
      <rPr>
        <sz val="11"/>
        <color theme="1"/>
        <rFont val="Franklin Gothic Book"/>
        <family val="2"/>
      </rPr>
      <t xml:space="preserve">"A","B","C","D","E" </t>
    </r>
  </si>
  <si>
    <r>
      <t xml:space="preserve">időkeret: </t>
    </r>
    <r>
      <rPr>
        <sz val="11"/>
        <color theme="1"/>
        <rFont val="Franklin Gothic Book"/>
        <family val="2"/>
      </rPr>
      <t>10 óra</t>
    </r>
  </si>
  <si>
    <t>"A beteg állapotának nyomon követése és kezelése gyógyfürdő kúra, vagy fizioterápiás kezelés során":
A projekt célja, hogy a tanuló részletesen kövesse nyomon egy beteg gyógyulási folyamatát a gyógyfürdő kúra, vagy fizioterápiás kezeléssorozat alatt. A feladat során a tanuló aktívan részt vesz a kezelésben, értékeli a beteg állapotát és dokumentálja a fejlődést a kezelési terv alapján. Az egész folyamat során szakmai konzultációk is zajlanak a kezelőorvossal és más szakemberekkel, mint gyógytornász, vagy gyógymasszőr, szükség esetén pedig a beteg legközelebbi családtagjaival is.
Eredmények:
- A projekt során a tanuló részletesen nyomon követi a beteg állapotát és dokumentálja a kezelést.
- A kezelési terv sikeressége a beteg előrehaladásával és a különböző állapotfelmérő tesztekkel mérhető.
- A projekt befejeztével a tanuló képes lesz arra, hogy holisztikus módon értékelje és dokumentálja a terápiás kezeléseket, figyelembe véve a beteg fiziológiai és pszichológiai szükségleteit.</t>
  </si>
  <si>
    <r>
      <t>A tananyagelemek és a deszkriptorok projektszemléletű kapcsolódása:</t>
    </r>
    <r>
      <rPr>
        <sz val="11"/>
        <color theme="1"/>
        <rFont val="Franklin Gothic Book"/>
        <family val="2"/>
      </rPr>
      <t xml:space="preserve"> 
A projektalapú oktatás során a tanulók a gyógyfürdőkben, kórházakban, rendelőintézetekben a  speciális munkabiztonsági intézkedések elsajátításához szükséges ismereteket szereznek és használnak. Hatékonyan alkalmazzák az eszköz- és tűzbiztonsági ismereteket, a biztonságos munkavégzés feltételeit a terápiás munkájuk során.</t>
    </r>
  </si>
  <si>
    <t>Klinikumi gyakorlat</t>
  </si>
  <si>
    <t>Fizioterápiás klinikumi ismeretek</t>
  </si>
  <si>
    <t>Hidro- és balneoterápia elmélete és gyakorlata</t>
  </si>
  <si>
    <t>Elektroterápiás/Fiziozerápiás kezelőhelység biztonságvédelmi előírásai (ÚJ)</t>
  </si>
  <si>
    <t xml:space="preserve"> </t>
  </si>
  <si>
    <t>Felügyeli a biztonságtechnikai szabályok betartását.</t>
  </si>
  <si>
    <t>Elfogadja a biztonsági előírások betartásának szükségességét.</t>
  </si>
  <si>
    <t>Részletesen ismeri a biztonságtechnikai szabályzatot.</t>
  </si>
  <si>
    <t>Használja a fizioterápiás kezelőhelyiségek elektromos biztonsági (EPH rendszer) szabályrendszerének előírásait.</t>
  </si>
  <si>
    <t>"A" Munka- balesetvédelem, betegbiztonság a rehabilitációs terapeuta munkája során (1; 2; 18. sor)</t>
  </si>
  <si>
    <r>
      <t xml:space="preserve">A tananyagelemek és a deszkriptorok projektszemléletű kapcsolódása: 
</t>
    </r>
    <r>
      <rPr>
        <sz val="11"/>
        <color theme="1"/>
        <rFont val="Franklin Gothic Book"/>
        <family val="2"/>
      </rPr>
      <t xml:space="preserve">A projektalapú oktatás során a tanulók ismereteket és tapasztalatokat szereznek az egészségügyi dokumentációk kezelésével és az egészségügyi szoftverek használatával kapcsolatban. Megtanulják és megfelelően használják azokat a magyar és latin szakmai kifejezéseket, amelyeket a terápiás munka alatt következetesen alkalmaznak. </t>
    </r>
  </si>
  <si>
    <t>Mozgásszervi állapotfelmérő tesztek, skálák ismerete (ÚJ)</t>
  </si>
  <si>
    <t>Egészségügyi szoftverek alkalmazása (ÚJ)</t>
  </si>
  <si>
    <t>Elektroterápiás dokumentáció</t>
  </si>
  <si>
    <t>Fizioterápia</t>
  </si>
  <si>
    <t>Szükség szerint korrigálja magát és másokat.</t>
  </si>
  <si>
    <t>Minőségorientált a hiteles dokumentációvezetés folyamatában.</t>
  </si>
  <si>
    <t>Behatóan ismeri az egészségügyi dokumentáció jogszabályban megfogalmazott előírásait, formáit.</t>
  </si>
  <si>
    <t>Tevékenységét folyamatosan dokumentálja, dekurzust készít.</t>
  </si>
  <si>
    <t>"E" Betegdokumentáció, betegedukáció (15; 16; 17. sor)</t>
  </si>
  <si>
    <r>
      <t xml:space="preserve">A tananyagelemek és a deszkriptorok projektszemléletű kapcsolódása: 
</t>
    </r>
    <r>
      <rPr>
        <sz val="11"/>
        <color theme="1"/>
        <rFont val="Franklin Gothic Book"/>
        <family val="2"/>
      </rPr>
      <t>A projektalapú oktatás során a tanulók megismerik és értelmezni tudják a fizioterápiás kezelési lapot. Munkájuk közben hatékonyan alkalmazzák az adatvédelmi szabályokat.</t>
    </r>
  </si>
  <si>
    <t>Figyeli és önállóan ellenőrzi a fizioterápiás kezelőlapon található paramétereket a helyes kivitelezés érdekében.</t>
  </si>
  <si>
    <t>Tiszteletben tartja a kezelőlapon található orvosi utasításokat.</t>
  </si>
  <si>
    <t>Részletesen ismeri a fizioterápiás kezelési lapot, megnevezi az azon szereplő adatokat, megérti a rendelt utasításokat.</t>
  </si>
  <si>
    <t>Olvassa és értelmezi a fizioterápiás kezelési lapot, az abban rögzített kezelési módok paramétereit megfelelően alkalmazza a kezelés során.</t>
  </si>
  <si>
    <r>
      <t xml:space="preserve">A tananyagelemek és a deszkriptorok projektszemléletű kapcsolódása: 
</t>
    </r>
    <r>
      <rPr>
        <sz val="11"/>
        <color theme="1"/>
        <rFont val="Franklin Gothic Book"/>
        <family val="2"/>
      </rPr>
      <t xml:space="preserve">A projektalapú oktatás során a tanulók megtanulják azokat a verbális és nonverbális kommunikációs és pszichológiai eszközöket, nyelvezetet, melyekkel a pácienseket a saját kompetenciáján belül tájékoztatni lesznek képesek. Ismerik azokat a prevenciós és rehabilitációs elemeket, amelyek jellemzik a fizioterápiás ellátást. Képessé válnak saját maguk és a betegek edukálására. Megtanulnak olyan gazdasági és viselkedési normákat, amelyek elősegítik őket az önálló vállakozás létrehozásában. </t>
    </r>
  </si>
  <si>
    <t>Vállalkozói ismeretek (ÚJ)</t>
  </si>
  <si>
    <t>Kompetenciahatárok az egészségügyben (ÚJ)</t>
  </si>
  <si>
    <t>Edukáció az egészségügyben (ÚJ)</t>
  </si>
  <si>
    <t>Általános fizioterápiás ismeretek</t>
  </si>
  <si>
    <t>Önálló döntéseket hoz a páciensek tájékoztatásával, edukációjával kapcsolatban.</t>
  </si>
  <si>
    <t>Nyitott a kommunikációra, fejleszti kommunikációs képességeit.</t>
  </si>
  <si>
    <t>Részletesen ismeri a kommunikáció fajtáit, tájékozott a fizioterápiás prevencióval, oktatási ismeretekkel kapcsolatban.</t>
  </si>
  <si>
    <t>Szakmai kommunikációt folytat a páciensekkel, tájékoztatja őket a prevencióval, rehabilitációval, a kivitelezési móddal kapcsolatban.</t>
  </si>
  <si>
    <r>
      <t xml:space="preserve">A tananyagelemek és a deszkriptorok projektszemléletű kapcsolódása: 
</t>
    </r>
    <r>
      <rPr>
        <sz val="11"/>
        <color theme="1"/>
        <rFont val="Franklin Gothic Book"/>
        <family val="2"/>
      </rPr>
      <t>A fizioterápiában a nőgyógyászati és urológiai problémák a háttérbe szorultak, azonban vannak olyan hatásmechanizmusú terápiák, melyekkel sikeresen tudunk segíteni a babavárásban, a gyulladás kezelésében. Nagyon érzékeny, speciális terület, így az intimitás során a megfelelő kommunikáció elsajátítása is szükséges.</t>
    </r>
  </si>
  <si>
    <t>Fototerápia a gyakorlatban (ÚJ)</t>
  </si>
  <si>
    <t>Magnetoterápia</t>
  </si>
  <si>
    <t>Mechanoterápia</t>
  </si>
  <si>
    <t>Kisfrekvenciás kezelések</t>
  </si>
  <si>
    <t>Orvosi utasítás alapján, de önállóan végzi az elektroterápiás kezeléseket.</t>
  </si>
  <si>
    <t>Empatikusan viszonyul a kezelések során a betegekhez.</t>
  </si>
  <si>
    <t>Részletesen ismeri az inkontinencia tüneteit és megérti a vizelet és széklet inkontinencia elektroterápiás vonatkozásait, felismeri a kontraindikációkat.</t>
  </si>
  <si>
    <t>Megtervezi és végrehajtja a nőgyógyászati és urológiai elektroterápiás kezeléseket.</t>
  </si>
  <si>
    <t>"D" Fizioterápiás ismeretek (7; 8; 9; 10; 11; 12; 13; 14. sor)</t>
  </si>
  <si>
    <r>
      <t xml:space="preserve">A tananyagelemek és a deszkriptorok projektszemléletű kapcsolódása: 
</t>
    </r>
    <r>
      <rPr>
        <sz val="11"/>
        <color theme="1"/>
        <rFont val="Franklin Gothic Book"/>
        <family val="2"/>
      </rPr>
      <t>A mozgásszervi betegek nagy száma miatt szükségessé válik, hogy a projektszemléletű oktatás során a tanulók megismerjék azokat a kezelési irányzatokat, terápiás eljárásokat, melyekkel eredményesen tudják kezelni a betegeket. Olyan technikai szabályokat és alapvető információkat tanulnak meg, amelyek elengedhetetlenek a komplex fájdalomkezelésben.</t>
    </r>
  </si>
  <si>
    <t>Vízalatti (subaqualis) vízsugármasszázs</t>
  </si>
  <si>
    <t>Iszapkezelés, parafangó</t>
  </si>
  <si>
    <t>Súlyfürdő (subaqualis trakció)</t>
  </si>
  <si>
    <t>Mechanoterápiás kezelések</t>
  </si>
  <si>
    <t>Nagyfrekvenciás kezelések</t>
  </si>
  <si>
    <t>Középfrekvenciás kezelések</t>
  </si>
  <si>
    <t>Orvosi utasítás alapján, de önállóan végzi az elektro- és mechanoterápiás kezeléseket.</t>
  </si>
  <si>
    <t>Összefüggésében ismeri a leggyakoribb mozgásszervi betegségek elektro- és mechanoterápiás rehabilitációját.</t>
  </si>
  <si>
    <t>Az ortopédiai, traumatológiai és reumatológiai betegségek esetén elektro- és mechanoterápiát végez izomlazítás, fájdalomcsillapítás céljából.</t>
  </si>
  <si>
    <r>
      <t xml:space="preserve">A tananyagelemek és a deszkriptorok projektszemléletű kapcsolódása: 
</t>
    </r>
    <r>
      <rPr>
        <sz val="11"/>
        <color theme="1"/>
        <rFont val="Franklin Gothic Book"/>
        <family val="2"/>
      </rPr>
      <t>A projektalapú oktatás során a tanulók átfogóan tanulmányozzák a gyakori hidro- és balneoterápiás eljárásokat, azok specialitásait. Összefüggésbe hozzák a különböző mozgás- és belszervi, valamint a neurológiai és bőrbetegségekkel. Megismerik azokat a szakmai szabályokat, amelyek egyes betegségek esetében követendők.</t>
    </r>
  </si>
  <si>
    <t>Orvosi utasítás alapján, önállóan végzi a kezeléseket és betartja a helyes kivitelezésükre vonatkozó előírásokat.</t>
  </si>
  <si>
    <t>Empatikusan viszonyul a súlyfürdő, az iszappakolás, a parafangó, a víz alatti vízsugármasszázs és a szén-dioxid gáz kezelések során a betegekhez. Elkötelezett a környezeti tényezők gazdaságos alkalmazása mellett.</t>
  </si>
  <si>
    <t>Részletesen ismeri a súlyfürdő, az iszappakolás, a parafangó, a víz alatti vízsugármasszázs és a szén-dioxid gáz kezelések felhasználási lehetőségeit, indikációit, kontraindikációit és átfogóan ismeri a biztonságvédelmi előírásokat.</t>
  </si>
  <si>
    <t>A mozgásszervi, bel- bőrgyógyászati és neurológiai megbetegedésekben alkalmazza a hidro- és balneoterápiás (súlyfürdő, iszappakolás, vagy parafangó, víz alatti vízsugármasszázs, szén-dioxid gáz kezelés fajtái) eljárásokat.</t>
  </si>
  <si>
    <r>
      <t>A tananyagelemek és a deszkriptorok projektszemléletű kapcsolódása:</t>
    </r>
    <r>
      <rPr>
        <sz val="11"/>
        <color theme="1"/>
        <rFont val="Franklin Gothic Book"/>
        <family val="2"/>
      </rPr>
      <t xml:space="preserve"> 
A projektalapú oktatás során a tanulók komplex összefüggéseket keresnek a klinikumok és a különböző fizioterápiás módszerek között. Megtanulják, melyek azok az indikációs területek, amikor bizonyos terápiák alkalmazhatóak és milyen esetekben nem indokolt a kezelés. </t>
    </r>
  </si>
  <si>
    <t>Orvosi utasítás alapján, de önállóan végzi a fizioterápiás kezeléseket.</t>
  </si>
  <si>
    <t>Motivált a fizioterápiás eljárások alkalmazása iránt, azok helyes technikai kivitelezéséért.</t>
  </si>
  <si>
    <t>Tisztában van a leggyakoribb mozgásszervi, bel-, bőr- és ideggyógyászati kórképekkel, átfogóan ismeri ezen betegségek komplex fizioterápiás (elektro-, mechano-, foto-, hidro-, balneo-, magneto-, termo-, klíma- és inhalációs terápia) vonatkozásait.</t>
  </si>
  <si>
    <t>A mozgásszervi, bel-, bőr- és ideggyógyászati betegségek kezelése során fizioterápiás (elektro-, mechano-, foto-, hidro-, balneo-, magneto-, termo-, klíma- és inhalációs terápia) eljárásokat alkalmaz.</t>
  </si>
  <si>
    <r>
      <t>A tananyagelemek és a deszkriptorok projektszemléletű kapcsolódása:</t>
    </r>
    <r>
      <rPr>
        <sz val="11"/>
        <color theme="1"/>
        <rFont val="Franklin Gothic Book"/>
        <family val="2"/>
      </rPr>
      <t xml:space="preserve"> 
A projektalapú oktatás során a tanulók betekintést nyernek olyan ősi, empírikus tapasztalásból kiinduló, a mai emberek számára is alkalmazható terápiákba, melyek leírják az éghajlat, az időjárás szoros kapcsolatát az emberrel, a hideg és meleg általános hatásait, vagy a terápiás inhalációs módszerek és légzőgyakorlatok jelentőségét. Saját tapasztalatot nyerhetnek a mikroklímák szervezetre gyakorolt hatásáról, a pakolások, borogatások hőmérsékletéről, a különböző gyógyfüvek, illóolajok belélegzéséről.</t>
    </r>
  </si>
  <si>
    <t>Gyakorlat</t>
  </si>
  <si>
    <t>Gyógyfüvek és illóolajok szerepe a fizioterápiában (ÚJ)</t>
  </si>
  <si>
    <t>Speleoterápia (ÚJ)</t>
  </si>
  <si>
    <t>Orvosi utasítás alapján végzi a termo-, a klíma- és az inhalációs terápiát.</t>
  </si>
  <si>
    <t>Empatikusan viszonyul a termo-, a klíma- és az inhalációs kezelések során a betegekhez.</t>
  </si>
  <si>
    <t>Részletesen ismeri a termo-, a klíma- és az inhalációs terápia fogalmát, fajtáit, alkalmazási területeit, felsorolja az indikációkat, kontraindikációkat.</t>
  </si>
  <si>
    <t>Felhasználja a különböző hőhatásokat (pakolás, borogatás, hőlégkamra, gőzkamra, szauna), az éghajlat és időjárás jellemzőit és az inhalációt (aeroszol, aeroion kezelés) a betegek kezelése során.</t>
  </si>
  <si>
    <r>
      <t xml:space="preserve">A tananyagelemek és a deszkriptorok projektszemléletű kapcsolódása: 
</t>
    </r>
    <r>
      <rPr>
        <sz val="11"/>
        <color theme="1"/>
        <rFont val="Franklin Gothic Book"/>
        <family val="2"/>
      </rPr>
      <t>A fototerápia, különösen a lágylézer terápia az utóbbi időben előtérbe került. Így a projektalapú oktatás során a tanulók megismerik az egyes fényterápiás módszereket, kipróbálják saját magukon a különböző spektrumú fényterápiák jellegzetességeit, azok indikációs és kontraindikációs területeit. Megtanulják és alkalmazzák a biztonságtechnikai védelmi eljárásokat.</t>
    </r>
  </si>
  <si>
    <t>Fény fizikai tórvényszerűségei</t>
  </si>
  <si>
    <t>Elektroterápia fizikai alapjai</t>
  </si>
  <si>
    <t>Fototerápia</t>
  </si>
  <si>
    <t>Orvosi utasítás alapján végzi a fényterápiás eljárásokat és felelősséget vállal a fényterápiás eszközök szakszerű használatáért.</t>
  </si>
  <si>
    <t>Empatikusan viszonyul a fototerápiás kezelések során a betegekhez.</t>
  </si>
  <si>
    <t>Alkalmazói szinten ismeri a fototerápia fogalmát, fajtáit, azok kivitelezésének jelentőségét, a biztonsági előírásokat. Részletesen ismeri a fény alapjelenségeit.</t>
  </si>
  <si>
    <t>Különböző fényterápiás eszközökkel (UVA, UVB, PUVA, bioptron, kromoterápia, evolyte, sensolyte, sollux, infraszauna, lézer) kezelést végez akut és krónikus mozgásszervi, belgyógyászati elváltozásoknál.</t>
  </si>
  <si>
    <r>
      <t xml:space="preserve">A tananyagelemek és a deszkriptorok projektszemléletű kapcsolódása: 
</t>
    </r>
    <r>
      <rPr>
        <sz val="11"/>
        <color theme="1"/>
        <rFont val="Franklin Gothic Book"/>
        <family val="2"/>
      </rPr>
      <t>A mágneses térben történő kezelés szerte a világon reneszánszát éli.</t>
    </r>
    <r>
      <rPr>
        <sz val="11"/>
        <rFont val="Franklin Gothic Book"/>
        <family val="2"/>
      </rPr>
      <t xml:space="preserve"> A projektszemléletű o</t>
    </r>
    <r>
      <rPr>
        <sz val="11"/>
        <color theme="1"/>
        <rFont val="Franklin Gothic Book"/>
        <family val="2"/>
      </rPr>
      <t>ktatás során a saját tapasztalás, a saját élmény megélése fontos szerepet kap. A tanulók megismerik a különböző magnetoterápiás módokat, képessé válnak megkülönböztetni azokat a hatásmechanizmusuk alapján, ügyelve a biztonságtechnikai előírásokra.</t>
    </r>
  </si>
  <si>
    <t>Elektromágneses erőterek</t>
  </si>
  <si>
    <t>Mágneses és elektroterápia</t>
  </si>
  <si>
    <t>Orvosi utasítás alapján végzi a mágnesterápiát.</t>
  </si>
  <si>
    <t>Elkötelezett a mágneses kezelések helyes kivitelezése, alkalmazása mellett.  Ügyel a környezet minimális fizikai terhelésére.</t>
  </si>
  <si>
    <t>Tudja a magnetoterápia fogalmát, összefüggéseiben ismeri a mágneses kezelés fajtáit és alkalmazási lehetőségeit, felsorolja az indikációkat, kontraindikációkat.</t>
  </si>
  <si>
    <t>Magnetoterápiás (mágnesmatrac, -karika, magnetostimuláció, kombinált) kezeléseket alkalmaz a perifériás keringés javítására.</t>
  </si>
  <si>
    <r>
      <t xml:space="preserve">A tananyagelemek és a deszkriptorok projektszemléletű kapcsolódása: 
</t>
    </r>
    <r>
      <rPr>
        <sz val="11"/>
        <color theme="1"/>
        <rFont val="Franklin Gothic Book"/>
        <family val="2"/>
      </rPr>
      <t>A mechanoterápiás eljárások szerves részét képezik a fizioterápiának, így ez a terület a projektalapú oktatás során kiemelkedő jelentőséget kap. Ezek közül is a legelterjedtebb az ultrahang kezelés, így a tanulók saját magukon is megtapasztalják a hatást, a kivitelezést, hogy később a tanulótársakon eredményesen, jó technikával kezelhessenek. Ezenkívül megtapasztalják a száraz és vizes trakciós kezelések, a masszázs és a gyógytorna jótékony hatását is.</t>
    </r>
  </si>
  <si>
    <t>Hang-hullám-frekvencia törvényszerűségei</t>
  </si>
  <si>
    <t>Felelősséget vállal a mechanoterápiás kezelések elvégzéséért.</t>
  </si>
  <si>
    <t>Empatikusan viszonyul a mechanoterápiás kezelések során a betegekhez.</t>
  </si>
  <si>
    <t>Tudja a mechanoterápia fogalmát, csoportosítását, alkalmazói szinten ismeri az ultrahang, a lökéshullám és a hivamat kezelés módját, tudja az indikációkat és kontraindikációkat, részletesen ismeri a hanghullám fizikai törvényszerűségeit.</t>
  </si>
  <si>
    <t>Az izomlazítás és fájdalomcsillapítás érdekében mechanoterápiás (ultrahang, sonophoresis, krioultrahang, subaqualis ultrahang, lökéshullám, hivamat) kezelést alkalmaz.</t>
  </si>
  <si>
    <r>
      <t xml:space="preserve">A tananyagelemek és a deszkriptorok projektszemléletű kapcsolódása: 
</t>
    </r>
    <r>
      <rPr>
        <sz val="11"/>
        <color theme="1"/>
        <rFont val="Franklin Gothic Book"/>
        <family val="2"/>
      </rPr>
      <t xml:space="preserve">A nagyfrekvenciás kezelések kis részét képezik az elektroterápiának, már kevés helyen alkalmazzák ezt a kezelési módot. Azonban a projektalapú oktatás során a tanulóknak lehetősége nyílik arra, hogy tisztában legyenek a nagyfrekvenciás kezelések hatásmechanizmusaival, technikai paramétereivel, valamint az indikációk és kontraindikációk sorával. Cél, hogy megismerjék a biztonságtechnikai előírásokat is. </t>
    </r>
  </si>
  <si>
    <t xml:space="preserve">Elektroterápia általános feladatai </t>
  </si>
  <si>
    <t>Orvosi utasítás alapján végzi a kis-, közép- és nagyfrekvenciás kezeléseket. Betartja az egészségvédelmi előírásokat.</t>
  </si>
  <si>
    <t>Elkötelezett a kis-, közép- és nagyfrekvenciás kezelések szakszerű kivitelezése iránt, empátiával viszonyul a beteghez.  Belátja az energia- és nyersanyag-hatékonyág szerepét a fenntarthatóság viszonylatában.</t>
  </si>
  <si>
    <t>Tudja a nagyfrekvencia fogalmát, fajtáit, részletesen ismeri azokat az indikációkat, melyekkel a különböző nagyfrekvenciás kezelések végezhetők és felismeri a kontraindikációkat, részletesen ismeri az egészségvédelmi szabályokat.</t>
  </si>
  <si>
    <t>Nagyfrekvenciás (rövid-, mikro-, deciméterhullám, darsonvalisatio, diatermia) készülékeket működtet és kezelést végez az endogén hőhatás eléréséhez.</t>
  </si>
  <si>
    <t>"C" Elektroterápiás ismeretek (4; 5; 6. sor)</t>
  </si>
  <si>
    <r>
      <t xml:space="preserve">A tananyagelemek és a deszkriptorok projektszemléletű kapcsolódása: 
</t>
    </r>
    <r>
      <rPr>
        <sz val="11"/>
        <color theme="1"/>
        <rFont val="Franklin Gothic Book"/>
        <family val="2"/>
      </rPr>
      <t>A projektalapú oktatás során megismerkednek a tanulók a középfrekvenciás kezelések főbb típusaival, hatásmechanizmusaikkal, az elektródák felhelyezésével és a dozírozás fontosságával. Megtapasztalják magukon a speciális alkalmazási módokat, hogy ezt később társaikon, majd a betegeken is gyakorolhassák.</t>
    </r>
  </si>
  <si>
    <t>Tudja a középfrekvencia fogalmát, érti a középfrekvenciás készülékek fajtáit, a kezelés kivitelezését, tudja az indikációkat, kontraindikációkat.</t>
  </si>
  <si>
    <t>Középfrekvenciás kezeléseket (interferencia fajtái, orosz stimuláció, TENS, IBR) használ a fájdalom csillapítására.</t>
  </si>
  <si>
    <r>
      <t xml:space="preserve">A tananyagelemek és a deszkriptorok projektszemléletű kapcsolódása: 
</t>
    </r>
    <r>
      <rPr>
        <sz val="11"/>
        <color theme="1"/>
        <rFont val="Franklin Gothic Book"/>
        <family val="2"/>
      </rPr>
      <t>A projektalapú oktatás során a tanulók megismerik  a legelterjedtebb és legtöbbet alkalmazott elektroterápiás eljárást, a kisfrekvenciás kezelési módokat. Megtapasztalják saját magukon, majd később kivitelezik tanulótársaikon is az elektródok felhelyezési módjait a méret és az áram irányától függően. Képessé válnak a különböző áramérzeteket kommunikálni egymás felé.</t>
    </r>
  </si>
  <si>
    <t>Elektromos áram tulajdonságai</t>
  </si>
  <si>
    <t>Érti a frekvenciák és hullámok törvényszerűségeit, tudja a kisfrekvencia fogalmát, alkalmazói szinten ismeri a kisfrekvenciás kezelések fajtáit, azok kivitelezési módját, megnevezi az indikációkat, kontraindikációkat.</t>
  </si>
  <si>
    <t>Kisfrekvenciás kezeléseket (stabil-, különleges és hidrogalván, iontoforesis, Traubert ingeráram, diadinamikus áram, TENS, krio-TENS kombinált, szelektív ingeráram, EMS, FES) és elektrodiagnosztikát végez az idegelfajulás mérésére.</t>
  </si>
  <si>
    <r>
      <t>A tananyagelemek és a deszkriptorok projektszemléletű kapcsolódása:</t>
    </r>
    <r>
      <rPr>
        <sz val="11"/>
        <color theme="1"/>
        <rFont val="Franklin Gothic Book"/>
        <family val="2"/>
      </rPr>
      <t xml:space="preserve"> 
A projektalapú oktatás során az anatómiai, élettani és kórélettani ismeretek az egészségügyi szakma alapját képezik. A tanulók önállóan használják az anatómiai atlaszokat és alkalmaznak anatómiai számítógépes programokat, kártyákat, hogy bővítsék tudásukat. A sejtektől a teljes szervrendszerekig megismerik a komplex összefüggéseket, továbbá az orvosi latin nyelvet használják munkájuk során.</t>
    </r>
  </si>
  <si>
    <t>Idegrendszer és a mozgás kapcsolata (ÚJ)</t>
  </si>
  <si>
    <t>Fasciakutatások (ÚJ)</t>
  </si>
  <si>
    <t xml:space="preserve">  </t>
  </si>
  <si>
    <t>Fájdalomelmélet (ÚJ)</t>
  </si>
  <si>
    <t>Mozgásrendszer anatómiája, élettana és kórtana</t>
  </si>
  <si>
    <t>Önállóan fejleszti anatómiai, élettani és kórélettani ismereteit.</t>
  </si>
  <si>
    <t>Rendszeresen törekszik az anatómiai, élettani és kórélettani ismereteinek felelevenítésére.</t>
  </si>
  <si>
    <t>Tudja a csont-, ízület- és izomtan nomenklatúráját latin nyelven, átfogóan ismeri a tájanatómiát, az izmok és idegek lefutását, működését.</t>
  </si>
  <si>
    <t>Alkalmazza élettani, kórélettani ismereteit.</t>
  </si>
  <si>
    <t>"B" Anatómiai és élettani ismeretek fizioterápiás assziszetnsek számára (3. sor)</t>
  </si>
  <si>
    <r>
      <t xml:space="preserve">A tananyagelemek és a deszkriptorok projektszemléletű kapcsolódása: 
</t>
    </r>
    <r>
      <rPr>
        <sz val="11"/>
        <color theme="1"/>
        <rFont val="Franklin Gothic Book"/>
        <family val="2"/>
      </rPr>
      <t>Az egészségügyi intézményekben kiemelkedő szerepe van az elsősegélynyújtás szakszerű kivitelezésének, ehhez az intézményben dolgozó minden alkalmazottnak értenie kell. A tanuló</t>
    </r>
    <r>
      <rPr>
        <sz val="11"/>
        <rFont val="Franklin Gothic Book"/>
        <family val="2"/>
      </rPr>
      <t>k a projektfeladatok során</t>
    </r>
    <r>
      <rPr>
        <sz val="11"/>
        <color theme="1"/>
        <rFont val="Franklin Gothic Book"/>
        <family val="2"/>
      </rPr>
      <t xml:space="preserve"> foglalkoznak a balesetmegelőzési intézkedésekkel, a csúszásmentesség megoldásaival, illetve az ezekből fakadó sérülésekkel és azok ellátásával. Megismerik a betegbiztonság formáit, a balesetmegelőzés szabályait.</t>
    </r>
  </si>
  <si>
    <t>Elsősegélynyújtás és betegbiztonság a gyógyfürdőben gyakorlat (ÚJ)</t>
  </si>
  <si>
    <t>Felelősséget vállal az általa alkalmazott elsősegélynyújtási teendőkkel kapcsolatban.</t>
  </si>
  <si>
    <t>Kész az elsősegélynyújtás elvégzésére.</t>
  </si>
  <si>
    <t>Magabiztosan ismeri az elsősegélynyújtás fogalomrendszerét és eljárásait.</t>
  </si>
  <si>
    <t>Rehabilitációs munkája során felhasználja az elsősegélynyújtás szakmai protokolljait, elvégzi az alapvető azonnali életmentő beavatkozásokat.</t>
  </si>
  <si>
    <r>
      <t>A tananyagelemek és a deszkriptorok projektszemléletű kapcsolódása:</t>
    </r>
    <r>
      <rPr>
        <b/>
        <sz val="11"/>
        <color rgb="FFFF0000"/>
        <rFont val="Franklin Gothic Book"/>
        <family val="2"/>
      </rPr>
      <t xml:space="preserve"> </t>
    </r>
    <r>
      <rPr>
        <b/>
        <sz val="11"/>
        <rFont val="Franklin Gothic Book"/>
        <family val="2"/>
      </rPr>
      <t xml:space="preserve"> 
</t>
    </r>
    <r>
      <rPr>
        <sz val="11"/>
        <rFont val="Franklin Gothic Book"/>
        <family val="2"/>
      </rPr>
      <t>A projektszemléletű oktatás során a kommunikációs és pszichológiai ismeretek elsajátítása és alkalmazása lehetővé teszi a tanulók személyiségfejlődésének tudatos támogatását. Megismerik a különböző akadályozottság</t>
    </r>
    <r>
      <rPr>
        <sz val="11"/>
        <color theme="1"/>
        <rFont val="Franklin Gothic Book"/>
        <family val="2"/>
      </rPr>
      <t>gal élő emberek kommunikációs nehézségeit és olyan stratégiákat dolgoznak ki, amelyekkel segítik a fogyatékossággal élő emberek egyéni szükségleteinek azonosítását. Kiemelt szerepet kap a problémahelyzetek felismerése, elemzése és megoldása a tanulók tevékenységei során.</t>
    </r>
  </si>
  <si>
    <t>Speciális kommunkáció (Siketekkel, nagyotthallókkal, gyengénlátókkal és vakokkal,  értelmi fogyatékossággal élőkkel, némákkal és beszédfogyatékossággal élőkkel) (ÚJ)</t>
  </si>
  <si>
    <t>Felelős magatartással példát mutat az egyenlő esélyek biztosítására vonatkozólag.</t>
  </si>
  <si>
    <t>Elkötelezett a másság, az akadályozottság, az esélyegyenlőség és az elfogadás ügye iránt.</t>
  </si>
  <si>
    <t>Összefüggéseiben ismeri az általános rehabilitációs ismereteket, az akadályozott ember sajátos ellátási igényeit és ellátásuk specialitásait.</t>
  </si>
  <si>
    <t>Megfigyeli a különböző akadályozottságokkal élő páciensek sajátos szükségleteit és alkalmazza a megfelelő/elvárt viselkedésformát, kommunikációt a hatékony terápia érdekében.</t>
  </si>
  <si>
    <r>
      <t xml:space="preserve">időkeret: </t>
    </r>
    <r>
      <rPr>
        <sz val="11"/>
        <color theme="1"/>
        <rFont val="Franklin Gothic Book"/>
        <family val="2"/>
        <charset val="238"/>
      </rPr>
      <t>20 óra</t>
    </r>
  </si>
  <si>
    <t>Hidro- és balneoterápia gyakorlata
A projektfeladat célja a hidro- és balneoterápiás kezelések kivitelezési technikáinak és protokolljainak elsajátítása, annak érdekében, hogy a gyógymasszőrök megfelelően tudják kiválasztani és adagolni a különböző víz(gáz)- és iszapkezeléseket. Fontos, hogy a kezelések kivitelezése során vegyék figyelembe a beteg jelenlegi állapotát, az orvosi indikációkat és a lehetséges kontraindikációkat is, ezzel elősegítve a megfelelő rehabilitációt és a hatásos fájdalomcsillapítást.
A tanuló végezze el a beteg állapotfelmérését, majd ez alapján döntsön a kezelés lehetséges kivitelezéséről, illetve elutasításáról. Készítsen egyénre szabott kezelési tervet. Ebben határozza meg a szükséges hidro- és balneoterápiás eljárásokat, valamint azok pontos és szakszerű kivitelezéséhez szükséges paramétereket, mint például a vízhőmérséklet, a kezelési idő, az alkalmazott nyomás, dozirozási lehetőségek (stb). A kiválasztott kezeléseket hajtsa végre, majd ellenőrizze azok hatékonyságát, szükség esetén módosítsa a kezelési tervet.
Az oktató támogatja a helyes technikák elsajátítását, bemutatja a különböző eljárásokat, valamint folyamatosan ellenőrzi és értékeli a tanuló munkáját.
A tanulónak nemcsak az elméleti ismereteket kell elsajátítania, hanem a gyakorlati készségeiket is fejlesztenie kell. A hidro- és balneoterápiás kezelések során minden eljárás személyre szabott, és a terápiás hatásokat folyamatosan monitorozni kell a hatékonyság és a szakma szabályainak biztosítása érdekében.</t>
  </si>
  <si>
    <r>
      <t xml:space="preserve">Kapcsolódó tananyagegységek: 
</t>
    </r>
    <r>
      <rPr>
        <sz val="11"/>
        <color theme="1"/>
        <rFont val="Franklin Gothic Book"/>
        <family val="2"/>
        <charset val="238"/>
      </rPr>
      <t>"F"</t>
    </r>
  </si>
  <si>
    <r>
      <t>időkeret:</t>
    </r>
    <r>
      <rPr>
        <sz val="11"/>
        <color theme="1"/>
        <rFont val="Franklin Gothic Book"/>
        <family val="2"/>
        <charset val="238"/>
      </rPr>
      <t xml:space="preserve"> 15 óra</t>
    </r>
  </si>
  <si>
    <t>„Betegségspecifikus gyógymasszázs” 
A projektfeladat célja a  betegségspecifikus gyógymasszázs technikáinak és alkalmazási lehetőségeinek elsajátítása annak érdekében, hogy a gyógymasszőrök személyre szabott kezeléseket nyújthassanak a páciensek számára. Fontos, hogy a masszázs során figyelembe vegyék az orvosi diagnózist és a mozgásszervi problémákat, ezzel elősegítve a rehabilitációt.
A tanuló mérje fel a beteg általános egészségi állapotának, a diagnózisának megfelelő mozgásszervrendszeri elváltozásokat. Készítsen kezelési tervet az egyéni szükségleteknek megfelelő masszázstechnika kiválasztásával. Végezze el a kiválasztott masszázst és ellenőrizze a hatékonyságát, szükség esetén módosítson a kezelésen.
Az oktató folyamatosan segíti a helyes technikák elsajátítását, ellenőrzi és értékeli a kezelések kivitelezését.
Fontos, hogy a tanulók ne csak az elméleti ismereteket sajátítsák el, hanem a gyakorlati készségeiket is fejlesszék. A betegségspecifikus gyógymasszázs során minden kezelés személyre szabott, és a terápiás hatásokat folyamatosan monitorozni kell a hatékonyság biztosítása érdekében.</t>
  </si>
  <si>
    <r>
      <t xml:space="preserve">A tananyagelemek és a deszkriptorok projektszemléletű kapcsolódása:
</t>
    </r>
    <r>
      <rPr>
        <sz val="11"/>
        <color theme="1"/>
        <rFont val="Franklin Gothic Book"/>
        <family val="2"/>
        <charset val="238"/>
      </rPr>
      <t>A projektalapú oktatás során a tanuló feleleveníti a fizioterápia kapcsán tanult alapfogalmakat. A hidro- és balneoterápia gyakorlat során elsajátított tananyag részeket ismeri, súlyfürdő, iszapkezelés vagy parafangó, víz alatti vízsugármasszázs és széndioxidgáz-kezeléseket végez orvosi indikációra a kezelőlap alapján, felügyelet mellett. Elsajátítja a betegmobilizáció módszereit, megismeri a team munkát, megtanulja értelmezni a kezelőlapot és vezetni az ápolási dokumentációt. Megismeri a munka-, tűz- és érintésvédelmi szabályokat.</t>
    </r>
  </si>
  <si>
    <t>Kórképek fizioterápiás kezelésének gyakorlata (ÚJ)</t>
  </si>
  <si>
    <t>Hidro- és balneoterápia</t>
  </si>
  <si>
    <t>Felelősséget vállal a hidro-, balneo-, foto-, mechano- és klímaterápia kivitelezésének minőségéért.</t>
  </si>
  <si>
    <t>Érdeklődik a hidro-, balneo-, foto-, mechano- és klímaterápiai eljárások iránt és szem előtt tartja hatásmechanizmusaik alapelveit.</t>
  </si>
  <si>
    <t>Felsorolja és megnevezi a hidro-, balneo-, foto-, mechano- és klímaterápia biofizikai törvényszerűségeit és hatásmechanizmusaikat.</t>
  </si>
  <si>
    <t>Elemzi a hidro-, balneo-, foto-, mechano- és klímaterápia alapismereteit és élettani hatásaikat.</t>
  </si>
  <si>
    <t>"C" Hidro-balneoterápiás ismeretek (3; 4; 12; 17. sor)</t>
  </si>
  <si>
    <r>
      <t xml:space="preserve">A tananyagelemek és a deszkriptorok projektszemléletű kapcsolódása:
</t>
    </r>
    <r>
      <rPr>
        <sz val="11"/>
        <color theme="1"/>
        <rFont val="Franklin Gothic Book"/>
        <family val="2"/>
        <charset val="238"/>
      </rPr>
      <t>A projektalapú oktatás során a tanuló megismeri az egészségügyi szakdolgozó tevékenységével kapcsolatos etikai normákat. Alkalmazza a magatartási és kommunikációs szabályokat, megismeri a kommunikáció jellemzőit, a hiteles kommunikáció feltételeit, a kommunikációs zavarokat. Elsajátítja a beteggel, a családtagokkal és a munkatársakkal történő kommunikáció szempontjait, amit hatékonyan tud alkalmazni rehabilitációs tevékenysége során.</t>
    </r>
  </si>
  <si>
    <t>Demonstrációs szaktantermi és klinikai gyakorlat</t>
  </si>
  <si>
    <t>Masszázs</t>
  </si>
  <si>
    <t>Tájékozott beleegyezés, az egészségügyi szakdolgozó kompetenciája a betegtájékoztatásban (ÚJ)</t>
  </si>
  <si>
    <t>Általános rehabilitációs ismeretek</t>
  </si>
  <si>
    <t>Felelősséget vállal a betegjogok és titoktartási szabályok betartásáért.</t>
  </si>
  <si>
    <t>Szem előtt tartja a betegjogokat, a betegek és hozzátartozóik tájékoztatására vonatkozó eljárásokkal kapcsolatos szabályokat.</t>
  </si>
  <si>
    <t>Felsorolja a betegek és hozzátartozóik tájékoztatására vonatkozó eljárásokkal kapcsolatos szabályokat.</t>
  </si>
  <si>
    <t>Hiteles kommunikációt folytat, szabályszerű tájékoztatást nyújt a betegek és hozzátartozóik számára.</t>
  </si>
  <si>
    <t>"H" Fizioterápiás alapismeretek (15; 16. sor)</t>
  </si>
  <si>
    <r>
      <t xml:space="preserve">A tananyagelemek és a deszkriptorok projektszemléletű kapcsolódása:
</t>
    </r>
    <r>
      <rPr>
        <sz val="11"/>
        <color theme="1"/>
        <rFont val="Franklin Gothic Book"/>
        <family val="2"/>
        <charset val="238"/>
      </rPr>
      <t>A projektalapú oktatás során a tanuló elsajátítja a higiénés kézfertőtlenítésre vonatkozó szabályokat. Alkalmazza az aszepszis és antiszepszis szabályait, ezzel elősegítve a higiénikus munkavégzést.</t>
    </r>
  </si>
  <si>
    <t>A masszázshelyiség alapvető követelményei</t>
  </si>
  <si>
    <t>A masszázs előkészítése, személyi és technikai feltételei, kézápolás. Segéd és vivőanyagok.</t>
  </si>
  <si>
    <t>Masszázs alapozás, szakmai alapismeretek</t>
  </si>
  <si>
    <t>Felügyeli és betartja az aszepszis és az antiszepszis szabályait rehabilitációs tevékenysége során.</t>
  </si>
  <si>
    <t>Érdeklődik a rehabilitációs tevékenysége során alkalmazható új higiéniás módszerek és eszközök iránt.</t>
  </si>
  <si>
    <t>Megnevezi az aszepszis és az antiszepszis szabályait, a rehabilitációs tevékenysége során alkalmazható higiéniás eszközöket.</t>
  </si>
  <si>
    <t>A masszázs, gyógymasszázs, fizioterápiás kezelések (hidro-, balneo-, foto-, mechano- és klímaterápia) kivitelezése során alkalmazza az aszepszis, antiszepszis szabályait, használja a higiéniás eszközöket.</t>
  </si>
  <si>
    <r>
      <t xml:space="preserve">A tananyagelemek és a deszkriptorok projektszemléletű kapcsolódása:
</t>
    </r>
    <r>
      <rPr>
        <sz val="11"/>
        <rFont val="Franklin Gothic Book"/>
        <family val="2"/>
        <charset val="238"/>
      </rPr>
      <t>A projektalapú oktatás során a tanuló megismeri a különböző vivőanyagfajtákat, felhasználásuk módjait és alkalmazási területeit (talcum, olaj, krém, szappan, stb). Gyakorlata során tapasztalatot szerez az egyes vivőanyagok tulajdonságairól használatuk során. A tanuló képes legyen kiválasztani a különböző masszázskezelések (wellness-, gyógy-) elvégzéséhez szükséges vivőanyagokat és a szakma szabályai alapján alkalmazni azokat. Megtanulja továbbá a betegségek hatásos kezeléséhez szükséges speciális hatóanyagú vivőanyagok fajtáit, azok hatásmechanizmusát.  Megismeri a vivőanyagok szervezetre gyakorolt hatásait, azok indikációit és kontraindikációit (allergiapróba). A vivőanyagok felhasználása során betartja a munka-, tűz- és balesetvédelmi előírásokat (fokozott csúszásveszély).</t>
    </r>
  </si>
  <si>
    <t>A vivő- és aromaanyagok felhasználását teljesen önállóan, saját felelősséggel végzi az ide vonatkozó szabályok betartásával.</t>
  </si>
  <si>
    <t>A masszázs kivitelezése során magára nézve kötelezőnek tartja a vivő- és aromaanyagok szabályszerű felhasználását. Figyelembe veszi a nyersanyag-gazdaságosság szempontjait.</t>
  </si>
  <si>
    <t>Ismeri a különböző masszázsfajtákhoz szükséges és felhasználható vivő- és aromaanyagokat, azok hatásait és kivitelezésük szabályait.</t>
  </si>
  <si>
    <t>A masszázs kivitelezése során kiválasztja és felhasználja a kezelés fajtájának megfelelő különböző vivő- és közvetítőanyagokat.</t>
  </si>
  <si>
    <t>"D" Masszázs alapozás, szakmai alapismeretek (5; 14. sor)</t>
  </si>
  <si>
    <r>
      <t xml:space="preserve">A tananyagelemek és a deszkriptorok projektszemléletű kapcsolódása:
</t>
    </r>
    <r>
      <rPr>
        <sz val="11"/>
        <color theme="1"/>
        <rFont val="Franklin Gothic Book"/>
        <family val="2"/>
        <charset val="238"/>
      </rPr>
      <t>A projektalapú oktatás során a tanuló feleleveníti anatómiai és klinikumi ismereteit, szituációs gyakorlatok formájában elsajátítja a kezelési terv készítésének lépéseit, amely alapján elvégzi a kezelést.</t>
    </r>
  </si>
  <si>
    <t>A gyakori reumetológiai, ortopédiai, traumatológiai, belgyógyászati megbetegedések ismétlése</t>
  </si>
  <si>
    <t>A mozgásszervi anatómiai- élettani ismeretek felidézése (izom és ízülettan)</t>
  </si>
  <si>
    <t>Masszázs klinikumi ismeretek</t>
  </si>
  <si>
    <t>Kezelési terv készítésének lépései (ÚJ)</t>
  </si>
  <si>
    <t>Állapotfelmérés</t>
  </si>
  <si>
    <t>Masszázs fajták</t>
  </si>
  <si>
    <t>Gyógymasszázs</t>
  </si>
  <si>
    <t>A kezelés indikációi és kontraindikációi</t>
  </si>
  <si>
    <t>A masszázs kezelés során fellépő reakciók</t>
  </si>
  <si>
    <t>Masszázs távolhatásai</t>
  </si>
  <si>
    <t>Masszázs élettani hatásai- közvetlen és közvetett</t>
  </si>
  <si>
    <t>Orvosi indikációra, önállóan kezelési tervet készít.</t>
  </si>
  <si>
    <t>Motivált a kezelési terv elkészítése iránt.</t>
  </si>
  <si>
    <t>Rendelkezik a kezelési terv elkészítéséhez szükséges elméleti (anatómiai, élettani, klinikumi, masszázselméleti) és gyakorlati ismeretekkel.</t>
  </si>
  <si>
    <t>Orvosi indikációra anatómiai, élettani, klinikumi és masszázselméleti ismereteit felhasználva az első kezelés kivitelezése előtt kezelési tervet készít.</t>
  </si>
  <si>
    <t xml:space="preserve">"G" Masszázs ismeretek (11; 13. sor) </t>
  </si>
  <si>
    <r>
      <t xml:space="preserve">A tananyagelemek és a deszkriptorok projektszemléletű kapcsolódása: </t>
    </r>
    <r>
      <rPr>
        <sz val="11"/>
        <color theme="1"/>
        <rFont val="Franklin Gothic Book"/>
        <family val="2"/>
        <charset val="238"/>
      </rPr>
      <t>A projektalapú oktatás során a tanuló feleleveníti klinikumi, hidro- és balneoterápiás ismereteit, melyeket felhasználva súlyfürdő, iszappakolás, parafangó, víz alatti vízsugármasszázs és széndioxidgáz-kezeléseket végez.</t>
    </r>
  </si>
  <si>
    <t>Felelős a kezelések szabályos, orvos által indikált kivitelezéséért és a paraméterek betartásáért.</t>
  </si>
  <si>
    <t>Döntési helyzetekben figyelembe veszi a klinikumok és a súlyfürdő, az iszappakolás, parafangó, a víz alatti vízsugármasszázs és a szén-dioxid gáz kezelések összefüggéseit.</t>
  </si>
  <si>
    <t>Részletesen ismeri a súlyfürdő, az iszappakolás, parafangó, a víz alatti vízsugármasszázs és a szén-dioxid gáz kezelések fajtáit, azok alkalmazási területeit, abszolút és relatív kontraindikációit. Ismeri a reumatológiai, ortopédiai, traumatológiai, bőrgyógyászati és neurológiai elváltozások specifikumait.</t>
  </si>
  <si>
    <t>Reumatológiai, ortopédiai, traumatológiai, bőrgyógyászati és neurológiai elváltozások, kórképek kapcsán hidro- és balneoterápia kezeléseket végez.</t>
  </si>
  <si>
    <r>
      <t xml:space="preserve">A tananyagelemek és a deszkriptorok projektszemléletű kapcsolódása:
</t>
    </r>
    <r>
      <rPr>
        <sz val="11"/>
        <color theme="1"/>
        <rFont val="Franklin Gothic Book"/>
        <family val="2"/>
        <charset val="238"/>
      </rPr>
      <t>A tanuló a projektalapú oktatás során megismeri az aromaterápia jelentőségét, az illóolajok előállításának módozatait, fajtáit, az aromamasszázs hazásmechanizmusát, kivitelezésének formáit, szabályait.</t>
    </r>
  </si>
  <si>
    <t>Aromaterápia alapjai, aromaterápiás masszázsok</t>
  </si>
  <si>
    <t>Az aromaterápiás kezelés kivitelezését önállóan végzi, melynek minőségéért és hatékonyságáért felelősséget vállal.</t>
  </si>
  <si>
    <t>Képviseli az aromaterápia alapelveit.</t>
  </si>
  <si>
    <t>Ismeri az aromaterápia történetét, előállításának módozatait, élettani hatásait és alkalmazási területeit, tárolásukra vonatkozó munka-és tűzvédelmi szabályokat.</t>
  </si>
  <si>
    <t>Alkalmazza az illóolajok, aromaanyagok, gyógynövények felhasználásának szabályait és azok előállításainak módozatait, keverési szabályait a kezelés során.</t>
  </si>
  <si>
    <r>
      <t xml:space="preserve">A tananyagelemek és a deszkriptorok projektszemléletű kapcsolódása:
</t>
    </r>
    <r>
      <rPr>
        <sz val="11"/>
        <color theme="1"/>
        <rFont val="Franklin Gothic Book"/>
        <family val="2"/>
        <charset val="238"/>
      </rPr>
      <t>A projektalapú oktatás során a tanuló feleleveníti a musculoskeletalis rendszerre vonatkozó ismereteit. Szituációs gyakorlatokon elsajátítja a passzív ízületi kimozgatás gyakorlatát, figyelembe véve az egyes kórképekben történő alkalmazhatóságát.</t>
    </r>
  </si>
  <si>
    <t>Ízületek mozgásterjedelmének vizsgálata, fokértékei, vezetett passzív kimozgatás</t>
  </si>
  <si>
    <t>Az ízületi passzív mozgatást orvos utasításra és felügyelet mellett végzi.</t>
  </si>
  <si>
    <t>A kivitelezés során szem előtt tartja az ízületek felépítését és az azokban létrejövő mozgásokat.</t>
  </si>
  <si>
    <t>Pontosan ismeri az ízületek alkotórészeit, járulékos alkotórészeit, összetartásukban szerepet játszó tényezőket. Felsorolja az ízületek osztályozásának lehetőségeit és megnevezi az ízületeket elhelyezkedésük és működésük alapján (latin).  Tudja az egyes ízületek mozgásának fokértékeit, mozgáshatárait.</t>
  </si>
  <si>
    <t>Az ízületi mozgatás szabályai alapján az ízületi mozgáspálya, fokértékek, mozgásterjedelem figyelembevételével passzív mozgatást végez.</t>
  </si>
  <si>
    <t>"F" Gyógymasszázs (7; 8; 9; 10. sor)</t>
  </si>
  <si>
    <r>
      <t xml:space="preserve">A tananyagelemek és a deszkriptorok projektszemléletű kapcsolódása:
</t>
    </r>
    <r>
      <rPr>
        <sz val="11"/>
        <color theme="1"/>
        <rFont val="Franklin Gothic Book"/>
        <family val="2"/>
        <charset val="238"/>
      </rPr>
      <t>A projektalapú oktatás során a tanuló feleleveníti a nyirokkeringéssel kapcsolatos ismereteit. Elsajátítja a nyirokdrenázs kezelés alkalmazhatóságának szabályait, fogásrendszerét, kivitelezési technikáját.</t>
    </r>
  </si>
  <si>
    <t>A gyakori reumatológiai, ortopédiai, neurológiai, belgyógyászati és bőrgyógyászati megbetegedések ismétlése</t>
  </si>
  <si>
    <t>Nyirokmasszázs</t>
  </si>
  <si>
    <t>A nyirokmasszázs kezelést önállóan végzi.</t>
  </si>
  <si>
    <t>A nyirok drenázs elvégzése során figyelemmel kíséri a beteg állapotában létrejövő változásokat.</t>
  </si>
  <si>
    <t>Ismeri a nyirokrendszer anatómiáját, élettanát és kórtanát. Tudja a nyirok drenázs célját, hatásait, indikációit és kontraindikációit.</t>
  </si>
  <si>
    <t>Alapszinten alkalmazza a nyirokmasszázs fogásrendszerét a különböző testtájak kezelése során.</t>
  </si>
  <si>
    <r>
      <t xml:space="preserve">A tananyagelemek és a deszkriptorok projektszemléletű kapcsolódása:
</t>
    </r>
    <r>
      <rPr>
        <sz val="11"/>
        <color theme="1"/>
        <rFont val="Franklin Gothic Book"/>
        <family val="2"/>
        <charset val="238"/>
      </rPr>
      <t>A projektalapú oktatás során a tanuló szituációs gyakorlatokon megtanulja a különböző reflexzóna masszázs kezelések (szegmentzóna, kötőszöveti zóna, periostealis) elméleti hátterének gyakorlatban történénő alkalmazását, technikai kivitelezésének módjait és szabályait, a kezelések alkalmazásának indikációit és kontraindikációit.</t>
    </r>
  </si>
  <si>
    <t>Reflexmasszázs kezelések- szegment, kötőszöveti, csonthártya kezelés</t>
  </si>
  <si>
    <t>A beavatkozás során felelős a kezelés kivitelezési szabályainak betartásáért, sorrendjéért, melyet önállóan a beteg egyéni állapotának és reakcióinak figyelembe vételével hajt végre.</t>
  </si>
  <si>
    <t>Minőségorientált a kezelések kivitelezése során.</t>
  </si>
  <si>
    <t>Behatóan ismeri a reflexzóna masszázsok élettani alapjait, hatásmechanizmusait, kivitelezésük szabályait, indikációit és kontraindikációit.</t>
  </si>
  <si>
    <t>A reflexzóna masszázsok alkalmazása során svédmasszázst és speciális fogásrendszert alkalmaz.</t>
  </si>
  <si>
    <r>
      <t xml:space="preserve">A tananyagelemek és a deszkriptorok projektszemléletű kapcsolódása:
</t>
    </r>
    <r>
      <rPr>
        <sz val="11"/>
        <rFont val="Franklin Gothic Book"/>
        <family val="2"/>
        <charset val="238"/>
      </rPr>
      <t>A projektalapú oktatás során a tanuló feleveníti anatómiai, klinikumi ismereteit. Szituációs gyakorlatok segítségével az egyes betegségek mozgásszervi elváltozásainak betegségspecifikus gyógymasszázs kezelését elsajátítja. Az alábbi betegségek kezelésének elsajátítása szükségszerű!
RA
Luxatio coxae congenita
Coxarthrosis, gonarthrosis
TEP coxae et genu
SPA
M. Scheuermann
Lumbago, lumboischialgia
Cervicobrachialgia
Osteoporosis
Discus degeneratív betegségei (discopathia, prolapsus, protrusio, hernia)
Gerinc degeneratív betegségei (Spondylosis, spondylarthrosis)
PHS (supraspinatus tendinitis, m. biceps brachii tendinitis, adhesiv capsulitis)
Fibromialgia
Scoliosis
Pes planus és megjelenési formái
St. post op. discushernia
Centrális és perifériás bénulások
Fejfájás (migrén)
Sudeck-atrophia
Perifériás keringési zavarok
Primer és secunder szívgyengeségi állapotok
Szívműtétek utókezelése
Diabetes mellitus
Stroke
Parkinson kór
Sclerosis multiplex
Perifériás bénulások
Alagút-szindrómák (carpalis, TOS-scalenus, costa clavicularis, hyperabductios, piriformis).</t>
    </r>
  </si>
  <si>
    <t>Kórképek betegségspecifikus gyógymasszázsának gyakorlata (ÚJ)</t>
  </si>
  <si>
    <t>Betegségspecifikus masszázs kezelések</t>
  </si>
  <si>
    <t>A megbetegedések kezelése során folyamatosan új megoldásokat keres a beteg állapotának javítása érdekében.</t>
  </si>
  <si>
    <t>Értékként tekint az általa végzett egyedi szakmai munkára.</t>
  </si>
  <si>
    <t>Összefüggéseiben megérti a betegségspecifikus masszázs kivitelezéséhez szükséges tájanatómiát, az izmok eredését, tapadását, működését latin nyelven, valamint az ahhoz kapcsolódó klinikumi ismereteket.</t>
  </si>
  <si>
    <t>A betegségspecifikus masszázs kivitelezése során a beteg betegségének és állapotának megfelelő svédmasszázs-fogásokat alkalmaz és használja anatómiai és klinikumi ismereteit.</t>
  </si>
  <si>
    <r>
      <t xml:space="preserve">A tananyagelemek és a deszkriptorok projektszemléletű kapcsolódása:
</t>
    </r>
    <r>
      <rPr>
        <sz val="11"/>
        <color theme="1"/>
        <rFont val="Franklin Gothic Book"/>
        <family val="2"/>
        <charset val="238"/>
      </rPr>
      <t>A projektalapú oktatás során szituációs gyakorlat formájában a tanuló elsajátítja a wellness masszázsok és az aromaterápia kezelési protokolljait, hatásmechanizmusát és alkalmazási lehetőségeit.</t>
    </r>
  </si>
  <si>
    <t>Wellness masszázsok</t>
  </si>
  <si>
    <t>Különleges masszázsfajták</t>
  </si>
  <si>
    <t>Önállóan alkalmazza az aromaterápiás frissítő és a wellness masszázsok fogásrendszerét azok kivitelezése során.</t>
  </si>
  <si>
    <t>Törekszik az aromaterápiás frissítő és a wellness kezelések (szárazkefe masszázs, csokoládé masszázs, mézes masszázs, Hammam, cellulit masszázskezelés, cellulit masszázskezelés köpöllyel, csúsztatásos köpölyözés) legjobb, legeredményesebb kivitelezésére.</t>
  </si>
  <si>
    <t>Részletesen ismeri az aromaterápiás frissítő és a wellness kezelések (szárazkefe masszázs, csokoládé masszázs, mézes masszázs, Hammam, cellulit masszázskezelés, cellulit masszázskezelés köpöllyel, csúsztatásos köpölyözés) történetét, célját, hatásait és kivitelezésének módjait.</t>
  </si>
  <si>
    <t>Magabiztosan alkalmazza az aromaterápiás frissítő és a wellness kezelések (szárazkefe masszázs, csokoládé masszázs, mézes masszázs, Hammam, cellulit masszázskezelés, cellulit masszázskezelés köpöllyel, csúsztatásos köpölyözés) fogásait a kivitelezés során.</t>
  </si>
  <si>
    <t xml:space="preserve">"E" Welness masszázsok (6. sor) </t>
  </si>
  <si>
    <r>
      <t xml:space="preserve">A tananyagelemek és a deszkriptorok projektszemléletű kapcsolódása:
</t>
    </r>
    <r>
      <rPr>
        <sz val="11"/>
        <color theme="1"/>
        <rFont val="Franklin Gothic Book"/>
        <family val="2"/>
        <charset val="238"/>
      </rPr>
      <t>A projektalapú oktatás során szituációs gyakorlat formájában a tanuló elsajátítja a svédmasszázs alapfogásait, azok hatásmechanizmusát és az egyes fogások alkalmazási lehetőségeit.</t>
    </r>
  </si>
  <si>
    <t>Rekreáció, regeneráció, rehabilitáció</t>
  </si>
  <si>
    <t>Testtájak masszázskezelése, egész test masszázs</t>
  </si>
  <si>
    <t>A svédmasszázs alap- és kiegészítő fogásai</t>
  </si>
  <si>
    <t>A masszázs definíciója, története, felosztása, helye a komplex fizioterápiában</t>
  </si>
  <si>
    <t>Önállóan alkalmazza a svédmasszázs fogásrendszerét.</t>
  </si>
  <si>
    <t>Törekszik a svédmasszázs-fogások lehető legjobb, legeredményesebb kivitelezésére.</t>
  </si>
  <si>
    <t>Részletesen ismeri a svédmasszázs kialakulásának történetét, célját, hatásait, kivitelezésének módjait.</t>
  </si>
  <si>
    <t>Alkalmazza a svédmasszázs alap és kiegészítő fogásait.</t>
  </si>
  <si>
    <r>
      <t xml:space="preserve">A tananyagelemek és a deszkriptorok projektszemléletű kapcsolódása:
</t>
    </r>
    <r>
      <rPr>
        <sz val="11"/>
        <color theme="1"/>
        <rFont val="Franklin Gothic Book"/>
        <family val="2"/>
        <charset val="238"/>
      </rPr>
      <t>A projektalapú oktatás során a tanuló feleleveníti a fizioterápia kapcsán tanult alapfogalmakat. A hidro- és balneoterápia gyakorlat során elsajátított tananyag részeket, súlyfürdő, iszapkezelés vagy parafangó, víz alatti vízsugármasszázs és széndioxidgáz-kezeléseket végez  orvosi indikációra a kezelőlap alapján felügyelet mellett. Elsajátítja a beteg mobilizáció módszereit, megismeri a team munkát, megtanulja értelmezni a kezelőlapot és ápolási dokumentációt vezetni. Megismeri a munka-, tűz-, érintésvédelmi szabályokat.</t>
    </r>
  </si>
  <si>
    <t>Kórképek fizioterápiás kezelése a gyakorlatban (ÚJ)</t>
  </si>
  <si>
    <t>Fizoterápiás ismeretek (ÚJ)</t>
  </si>
  <si>
    <t>Orvosi indikáció alapján, önállóan végzi a kezeléseket. Felelősséget vállal azok kivitelezéséért és betartja a munka-, egészség- és érintésvédelmi szabályokat.</t>
  </si>
  <si>
    <t>Motivált a hidro- és balneoterápiás (súlyfürdő, víz alatti vízsugármasszázs, széndioxidgáz kezelések, iszapkezelés, vagy parafangó) kezelések helyes kivitelezése iránt.</t>
  </si>
  <si>
    <t>Megnevezi a mozgásszervi megbetegedések kezelése során alkalmazható hidro- és balneoterápiás (súlyfürdő, víz alatti vízsugármasszázs, széndioxid gáz kezelések: szénsavas fürdő, szénsavhó-kezelés, szénsavgáz-kezelés, iszapkezelés, vagy parafangó) kezelések fajtáit, azok indikációit és kontraindikációit. Ismeri a munka-, egészség- és érintésvédelmi szabályokat.</t>
  </si>
  <si>
    <t>Alkalmazza a hidro- és balneoterápia (súlyfürdő, víz alatti vízsugármasszázs, széndioxid gáz kezelések, iszapkezelés, vagy parafangó) módszereit a mozgásszervi megbetegedések kezelése során.</t>
  </si>
  <si>
    <r>
      <t xml:space="preserve">A tananyagelemek és a deszkriptorok projektszemléletű kapcsolódása:
</t>
    </r>
    <r>
      <rPr>
        <sz val="11"/>
        <color theme="1"/>
        <rFont val="Franklin Gothic Book"/>
        <family val="2"/>
        <charset val="238"/>
      </rPr>
      <t>A projektszemléletű oktatás során a tanuló feleleveníti a fizioterápia kapcsán tanult alapfogalmakat, valamint a hidro- és balneoterápia gyakorlata során elsajátított tananyagot. Súlyfürdő, iszapkezelés vagy parafangó, víz alatti vízsugármasszázs és széndioxidgáz-kezeléseket végez orvosi indikációra a kezelőlap alapján, felügyelet mellett. Elsajátítja a betegmobilizáció módszereit, megismeri a team munkát, megtanulja értelmezni a kezelőlapot és vezetni az ápolási dokumentációt.</t>
    </r>
  </si>
  <si>
    <t>Felelős a fizioterápiás (a hidro-, balneo-, foto-, mechano- és klímaterápia) ismereteinek folyamatos bővítéséért.</t>
  </si>
  <si>
    <t>Elkötelezett a fizioterápiás (a hidro-, balneo-, foto-, mechano- és klímaterápia) kezelési eljárások iránt. Szem előtt tartja a fizioterápia alapelveit.</t>
  </si>
  <si>
    <t>Részletesen ismeri a fizioterápia (a hidro-, balneo-, foto-, mechano- és klímaterápia törvényszerűségeit és hatás-mechanizmusait.</t>
  </si>
  <si>
    <t>Használja a fizioterápia (a hidro-, balneo-, foto-, mechano- és klímaterápia) alapismereteit és élettani hatásait.</t>
  </si>
  <si>
    <r>
      <t xml:space="preserve">A tananyagelemek és a deszkriptorok projektszemléletű kapcsolódása:
</t>
    </r>
    <r>
      <rPr>
        <sz val="11"/>
        <color theme="1"/>
        <rFont val="Franklin Gothic Book"/>
        <family val="2"/>
        <charset val="238"/>
      </rPr>
      <t>A projektalapú oktatás során a tanuló feleleveníti a fizioterápia kapcsán tanult alapfogalmakat. Szimulációs gyakorlatok segítségével megismeri a svédmasszázs, a hidro- és balneoterápia körébe tartozó kezelési lehetőségeket. Részletesen megismeri a súlyfürdő, az iszappakolás, a parafangó, a víz alatti vízsugármasszázs és a széndioxidgáz-kezelések fajtáit, azok alkalmazási területeit, indikációit, abszolút és relatív kontraindikációit. Képes lesz a kezelőlap diagnózisa alapján megfelelően alkalmazni és kiválasztani a különböző kezelési módok paramétereit, illetve a kiválasztott kezeléshez a beteget/vendéget megfelelően pozícionálni.</t>
    </r>
  </si>
  <si>
    <t xml:space="preserve">A masszázs előkészítése, személyi és technikai feltételei, kézápolás. Segéd és vivőanyagok. </t>
  </si>
  <si>
    <t>Hidro-balneoterápiás kezelések kivitelezésének előkészítése. (ÚJ)</t>
  </si>
  <si>
    <t>A kezelések előkészítését a szakmai protokollban szereplő előírásoknak megfelelően végzi.</t>
  </si>
  <si>
    <t>Tiszteletben tartja a beteg esetleges kezdeti idegenkedését az első kezelések során. Empatikus magatartást tanúsít.</t>
  </si>
  <si>
    <t>Részletesen ismeri a masszázs, hidro- és balneoterápiás (súlyfürdő, víz alatti vízsugármasszázs, szén-dioxid gáz kezelések: szénsavas fürdő, szénsavhó-kezelés, szénsavgáz-kezelés, iszapkezelés, vagy parafangó) kezelések előkészítésének szakmai protokollját.</t>
  </si>
  <si>
    <t>A kezelés megkezdése előtt szakszerűen előkészíti a kezelőhelyiséget a beteg fogadására. Kiválasztja a páciens helyes pozicionálásának módját, figyelembe véve az intimitás szabályait. Tájékoztatja a beteget a kezelés kivitelezésének módjáról.</t>
  </si>
  <si>
    <t>"B" Különböző fizioterápiás kezelésekhez a kezelőhelyiségek és a beteg  előkészítése (2. sor)</t>
  </si>
  <si>
    <r>
      <t xml:space="preserve">A tananyagelemek és a deszkriptorok projektszemléletű kapcsolódása:
</t>
    </r>
    <r>
      <rPr>
        <sz val="11"/>
        <color theme="1"/>
        <rFont val="Franklin Gothic Book"/>
        <family val="2"/>
        <charset val="238"/>
      </rPr>
      <t>A projektalapú oktatás során a tanuló megismeri az akadályozott ember kezelésével kapcsolatos alapvető fogalmakat és feladatokat. Elsajátítja a sajátos ellátású, igényű kliensek segítésének, kommunikációjának technikáit. Megismeri az akadálymentes környezet kialakításának főbb szempontjait. A tantárgy tanulása során a tanuló megismerkedik a rehabilitációt érintő legfontosabb fogalmakkal, meghatározásokkal, az akadályozottság lélektani vonatkozásaival. Továbbá olyan átfogó, rendszerezett ismeretekkel bővül tudása, melyek által képes lesz a rehabilitációs ellátó rendszerekben (elsősorban az egészségügyi ellátó rendszerben) az akadályozott emberek fejlesztésére, állapotuk optimalizálására.</t>
    </r>
  </si>
  <si>
    <t>Akadályozott ember és környezete</t>
  </si>
  <si>
    <t>"A" Munka- balesetvédelem, betegbiztonság a rehabilitációs terapeuta munkája során (1. sor)</t>
  </si>
  <si>
    <r>
      <t xml:space="preserve">Kapcsolódó tananyagegységek: 
</t>
    </r>
    <r>
      <rPr>
        <sz val="11"/>
        <color theme="1"/>
        <rFont val="Franklin Gothic Book"/>
        <family val="2"/>
        <charset val="238"/>
      </rPr>
      <t>"G"</t>
    </r>
  </si>
  <si>
    <r>
      <t xml:space="preserve">időkeret: </t>
    </r>
    <r>
      <rPr>
        <sz val="11"/>
        <color theme="1"/>
        <rFont val="Franklin Gothic Book"/>
        <family val="2"/>
        <charset val="238"/>
      </rPr>
      <t>10 óra</t>
    </r>
  </si>
  <si>
    <t>A mozgásszervrendszer anatómiai és kórélettani alapjai
A cél, hogy a tanulók megértsék a mozgásszervrendszer alapvető anatómiai felépítését és a leggyakoribb kórélettani elváltozásokat, amelyeket rehabilitációs terapeutaként kezelhetnek.
Feladatok és tevékenységek: Az anatómia alapjainak áttekintése, a mozgásszervrendszer főbb részei, kórélettani elváltozások bemutatása (pl. osteoarthritis, gerincproblémák). Rövid klinikai esettanulmányok elemzése és rehabilitációs terv megtervezése. A csoportos munka során egy konkrét kórélettani problémára rehabilitációs terv készítése.
Feladatok lebontása: Anatómia alapok, Kórélettani elváltozások, Esettanulmányok elemzése, Rehabilitációs terv készítése.
A projekt részvevői és szerepeik:
Tanulók: A projekt során különböző kórélettani elváltozásokat dolgoznak fel, és ezekre dolgoznak ki rehabilitációs terveket.
Tanár: Segíti az elméleti anyagok megértését és a kórélettani problémák alkalmazását a gyakorlatban.
Módszertan: Elméleti előadások és csoportos munka az esettanulmányokon. A tanulók konkrét rehabilitációs terveket készítenek a kórélettani elváltozások kezelésére.
Elvárt eredmények és mérési kritériumok: A tanulók jól ismerjék a mozgásszervrendszer alapvető anatómiai felépítését, képesek legyenek kórélettani problémákat felismerni és alapvető rehabilitációs terveket készíteni.
Kockázatok és problémák:
A tanulók számára bonyolult lehet a kórélettani elváltozások megértése. Megoldás: rövid magyarázatok és gyakorlati példák biztosítása.
Az időkeret szoros. Megoldás: fókuszált és rövid prezentációk az esettanulmányok során.
Értékelési szempontok: Az anatómiai ismeretek szintje és a kórélettani elváltozások megértése. A rehabilitációs terv kidolgozása és annak alkalmazhatósága.
Záró gondolatok és ajánlások: A tanulóknak arra kell összpontosítaniuk, hogy megértsék az anatómiai és kórélettani ismeretek fontosságát a rehabilitációs folyamatokban és ezt a tudást a gyakorlatba is átültessék.</t>
  </si>
  <si>
    <r>
      <t xml:space="preserve">Kapcsolódó tananyagegységek: </t>
    </r>
    <r>
      <rPr>
        <sz val="11"/>
        <color theme="1"/>
        <rFont val="Franklin Gothic Book"/>
        <family val="2"/>
        <charset val="238"/>
      </rPr>
      <t xml:space="preserve">
"O"</t>
    </r>
  </si>
  <si>
    <r>
      <t>időkeret:</t>
    </r>
    <r>
      <rPr>
        <sz val="11"/>
        <color theme="1"/>
        <rFont val="Franklin Gothic Book"/>
        <family val="2"/>
        <charset val="238"/>
      </rPr>
      <t xml:space="preserve"> 8 óra</t>
    </r>
  </si>
  <si>
    <t>Elsősegélynyújtás alapjai: Gyakorlatok és protokollok
A cél az elsősegélynyújtás alapvető technikáinak és protokolljainak elsajátítása rehabilitációs terapeuták számára annak érdekében, hogy vészhelyzetekben megfelelően képesek legyenek reagálni.
Feladatok és tevékenységek: Elsősegélynyújtás alapfogalmainak ismertetése, CPR technikák és újraélesztés helyes alkalmazásának gyakorlása. Sebellátás és vérzéscsillapítás gyakorlati bemutatása.
Mini-szimulációs gyakorlatok: diákok különböző baleseti helyzeteket szimulálnak.
A projekt részvevői és szerepeik:
Tanulók: A csoportban mindenki gyakorolja a CPR-t és a sebellátást, valamint részt vesz a szimulációs gyakorlatokban.
Tanár: Irányítja a gyakorlatokat, értékeli a helyes alkalmazást. 
Források és eszközök: CPR baba, elsősegély készlet, oktatóanyagok.
Módszertan: Demonstrációk és gyakorlati szimulációk, amelyek lehetővé teszik a tanulók számára, hogy valós helyzetekben alkalmazzák a tanultakat.
Elvárt eredmények és mérési kritériumok: A tanulók képesek legyenek hatékonyan alkalmazni az alapvető elsősegélynyújtási technikákat vészhelyzetekben. A CPR és a sebellátás megfelelő végrehajtása a gyakorlatok során.
Kockázatok és problémák:
A CPR baba nem megfelelő használata. Megoldás: biztosítani kell, hogy minden tanuló megkapja a megfelelő irányítást.
Az eszközök meghibásodása. Megoldás: pótlás, vagy alternatív eszközök használata.
Értékelési szempontok: A gyakorlatok során nyújtott teljesítmény és a helyes technikák alkalmazása.
Záró gondolatok és ajánlások: Fontos, hogy minden tanuló ne csak az elméleti tudásra, hanem a gyakorlati készségekre is figyeljen, hogy vészhelyzetekben gyorsan és hatékonyan tudjon cselekedni.</t>
  </si>
  <si>
    <t>Szakmairányok közös óraszáma:</t>
  </si>
  <si>
    <r>
      <t xml:space="preserve">A tananyagelemek és a deszkriptorok projektszemléletű kapcsolódása:
</t>
    </r>
    <r>
      <rPr>
        <sz val="11"/>
        <color theme="1"/>
        <rFont val="Franklin Gothic Book"/>
        <family val="2"/>
      </rPr>
      <t>A projektalapú oktatás során a tanuló képes lesz felismeri az elsősegélynyújtás szükségességét és elhárítani a veszélyforrásokat. Elsődleges állapotfelmérést követően a szükséges beavatkozásokat képes elvégezni. Megtanulja az ABCDE, BLS, PBLS, AED és a sérülésellátási algoritmusokat, melyeket képes hatékonyan alkalmazni rehabiltációs tevékenysége során.</t>
    </r>
  </si>
  <si>
    <t>Egészségügyi intézményben kialakult
kritikus állapotok  (IHBLS) és nem várt események ellátása (munkaköréhez kapcsolodóan) (ÚJ)</t>
  </si>
  <si>
    <t>"O" A rehabilitációs terapeuta elsősegélynyújtással kapcsolatos ismeretei (21; 25. sor)</t>
  </si>
  <si>
    <r>
      <t xml:space="preserve">A tananyagelemek és a deszkriptorok projektszemléletű kapcsolódása:
</t>
    </r>
    <r>
      <rPr>
        <sz val="11"/>
        <color theme="1"/>
        <rFont val="Franklin Gothic Book"/>
        <family val="2"/>
      </rPr>
      <t>A projektalapú oktatás során a tanuló elsajátítja az egészséges és biztonságos munkavégzéshez szükséges kompetenciákat. Megismeri a munkakörével kapcsolatos munka-, tűz- és balesetvédelmi szabályokat, a biztonságos munkavégzés feltételeit.</t>
    </r>
  </si>
  <si>
    <t>Biztonságos munkakörnyezet kialakításának szabályai, alkalmazandó munka-, tűz-, és balesetvédelmi szabályok (ÚJ)</t>
  </si>
  <si>
    <t>Betartja és betartatja a munka-, tűz- és egészségvédelemre vonatkozó előírásokat.</t>
  </si>
  <si>
    <t>Törekszik a munka-, tűz- és egészségvédelemre.</t>
  </si>
  <si>
    <t>Behatóan ismeri a munka-, tűz- és egészségvédelemre vonatkozó jogszabályokat, megérti az előírásokat.</t>
  </si>
  <si>
    <t>Rehabilitációs munkája során alkalmazza a munka-, tűz- és egészségvédelemre vonatkozó jogszabályokat.</t>
  </si>
  <si>
    <t>"A" Munka- balesetvédelem, betegbiztonság a rehabilitációs terapeuta munkája során (1; 2; 3; 4; 19; 24. sor)</t>
  </si>
  <si>
    <r>
      <t xml:space="preserve">A tananyagelemek és a deszkriptorok projektszemléletű kapcsolódása:
</t>
    </r>
    <r>
      <rPr>
        <sz val="11"/>
        <color theme="1"/>
        <rFont val="Franklin Gothic Book"/>
        <family val="2"/>
      </rPr>
      <t>A projektalapú oktatás során a tanuló megismeri a fizioterápia alapfogalmait, ezen belül elsajátítja a mechanoterápia elméletét, mely elősegíti a hatékony rehabilitációs tevékenységét.</t>
    </r>
  </si>
  <si>
    <t>Orvos előírása alapján önállóan dönt a beteg kezelésére vonatkozólag.</t>
  </si>
  <si>
    <t>Motivált a fizioterápiás módszerek iránt.</t>
  </si>
  <si>
    <t>Komplexitásában ismeri a fizioterápia területeit, törvényszerűségeit, fontosabb módszereit, technikáit.</t>
  </si>
  <si>
    <t>Tevékenységében felhasználja a fizioterápia, azon belül a mechanoterápia módszertanát.</t>
  </si>
  <si>
    <t>"R" A rehabilitáció terapeuta fizioterápiás ismeretei (23. sor)</t>
  </si>
  <si>
    <r>
      <t xml:space="preserve">A tananyagelemek és a deszkriptorok projektszemléletű kapcsolódása:
</t>
    </r>
    <r>
      <rPr>
        <sz val="11"/>
        <color theme="1"/>
        <rFont val="Franklin Gothic Book"/>
        <family val="2"/>
      </rPr>
      <t>A projektalapú oktatás során a tanuló megtanulja felismerni a beteg betegségre adott reakcióját, ezzel kapcsolatban megfelelő segítséget, pszichés támogatást nyújt. Felismeri az egyén magatartásában az egészséget veszélyeztető tényezőket, rizikófaktorokat, ami hozzájárul a hatékony rehabilitációs munkájához.</t>
    </r>
  </si>
  <si>
    <t>Beteg ember lélektana (ÚJ)</t>
  </si>
  <si>
    <t>Általános rehabilitációs ismeretek (Gyógymasszőr)</t>
  </si>
  <si>
    <t>A beteg viselkedésében, magatartásában bekövetkezett változások okán önálló javaslatokat fogalmaz meg a rehabilitációs team vezetője felé.</t>
  </si>
  <si>
    <t>Figyelemmel kíséri a beteg magatartását.</t>
  </si>
  <si>
    <t>Ismeri a kóros viselkedési formákat, a betegség viselkedést módosító hatásait, a hirtelen állapotváltozás jelentőségét.</t>
  </si>
  <si>
    <t>Megfigyeli a beteg viselkedését, magatartását, megfigyeléseit dokumentálja. Felismeri a beteg viselkedésében, magatartásában bekövetkezett változásokat.</t>
  </si>
  <si>
    <t>"P" A rehabilitációs terapeuta betegmegfigyelési ismeretei (22. sor)</t>
  </si>
  <si>
    <r>
      <t xml:space="preserve">A tananyagelemek és a deszkriptorok projektszemléletű kapcsolódása:
</t>
    </r>
    <r>
      <rPr>
        <sz val="11"/>
        <color theme="1"/>
        <rFont val="Franklin Gothic Book"/>
        <family val="2"/>
      </rPr>
      <t>A projektalapú oktatás során a tanuló képessé válik felismerni az elsősegélynyújtás szükségességét. Felismeri és elhárítja a veszélyforrásokat. Elsődleges állapotfelmérést követően a szükséges beavatkozásokat elvégzi. Megtanulja az ABCDE, BLS, PBLS, AED algoritmusokat. Megismeri a sérültellátási algoritmust. A projektmunkában kiemelt szerepet kap a problémahelyzetek felismerése, elemzése és megoldása, elősegítve a hatékony elsősegélynyújtó feladatokat.</t>
    </r>
  </si>
  <si>
    <t xml:space="preserve"> Egészségügyi intézményben kialakult
kritikus állapotok  (IHBLS) és nem várt események ellátása (munkaköréhez kapcsolodóan) (ÚJ)</t>
  </si>
  <si>
    <t>Felelősséget vállal az általa alkalmazott elsősegélynyújtási teendőkkel kapcsolatban. Betartja az elsősegélynyújtás szakmai protokolljainak előírásait.</t>
  </si>
  <si>
    <t>A rehabilitációs tevékenysége során felmerülő alapvető, azonnali életmentő beavatkozásokban közreműködik.</t>
  </si>
  <si>
    <r>
      <t xml:space="preserve">A tananyagelemek és a deszkriptorok projektszemléletű kapcsolódása: 
</t>
    </r>
    <r>
      <rPr>
        <sz val="11"/>
        <color theme="1"/>
        <rFont val="Franklin Gothic Book"/>
        <family val="2"/>
        <charset val="238"/>
      </rPr>
      <t>A projektalapú oktatás során a tanuló elsajátítja a higiénés kéz- és felületfertőtlenítésre vonatkozó szabályokat, a rehabilitációban használt vegyszerek jellemzőit és használatukat, valamint az aszepszis és antiszepszis szabályait, ezzel elősegítve a hatékony munkát a rehabilitáció során.</t>
    </r>
  </si>
  <si>
    <t>A fizioterápiás kezelési eljárásokra vonatkozó higiéniai szabályok (ÚJ)</t>
  </si>
  <si>
    <t>Felügyeli és betartja az aszepszis és az antiszepszis szabályait a rehabilitációs tevékenysége során.</t>
  </si>
  <si>
    <t>Törekszik az aszepszis és az antiszepszis szabályainak betartására, elkötelezett a higiénés kézfertőtlenítés, felületfertőtlenítés iránt. Előírás-szerűen használja a rehabilitációban használatos tisztítószereket, vegyszereket.</t>
  </si>
  <si>
    <t>Ismeri a rehabilitációban használt vegyszerek jellemzőit, helyes használatukat, megnevezi az aszepszis, antiszepszis szabályait. Ismeri a kézfertőtlenítés menetét, tisztában van a fertőzések keletkezésével.</t>
  </si>
  <si>
    <t>Higiénés kézfertőtlenítést és felületfertőtlenítést végez.</t>
  </si>
  <si>
    <t>"B" Higiéniás előírások alkalmazása a fizioterápiában (5; 6; 20. sor)</t>
  </si>
  <si>
    <r>
      <t xml:space="preserve">A tananyagelemek és a deszkriptorok projektszemléletű kapcsolódása:
</t>
    </r>
    <r>
      <rPr>
        <sz val="11"/>
        <color theme="1"/>
        <rFont val="Franklin Gothic Book"/>
        <family val="2"/>
        <charset val="238"/>
      </rPr>
      <t>A projektalapú oktatás során a tanuló elsajátítsa az egészséges és biztonságos munkavégzéshez szükséges kompetenciákat, melyeket hatékonyan tud alkalmazni munkája során.</t>
    </r>
  </si>
  <si>
    <t>Elkötelezett a környezetvédelem, a munka-, tűz- és egészségvédelem iránt.</t>
  </si>
  <si>
    <t>Részletesen ismeri a munka-, tűz- és egészségvédelemre vonatkozó jogszabályokat, megérti az előírásokat.</t>
  </si>
  <si>
    <t>Használja a munka-, tűz- és egészségvédelemre vonatkozó jogszabályi előírásokat.</t>
  </si>
  <si>
    <r>
      <t xml:space="preserve">A tananyagelemek és a deszkriptorok projektszemléletű kapcsolódása:
</t>
    </r>
    <r>
      <rPr>
        <sz val="11"/>
        <color theme="1"/>
        <rFont val="Franklin Gothic Book"/>
        <family val="2"/>
      </rPr>
      <t>A projektalapú oktatás során a tanuló megismeri az egészségügyi törvényben foglalt betegjogokat, valamint az egészségügyi dolgozók jogaival kapcsolatos előírásokat. Megismeri a betegjogok érvényesítésének lehetőségeit, melyeket munkája során hatékonyan alkalmaz.</t>
    </r>
  </si>
  <si>
    <t>Betegkommunikáció és konfliktuskezelés (ÚJ)</t>
  </si>
  <si>
    <t>Betartja a betegjogokat és a titoktartási kötelezettségét.</t>
  </si>
  <si>
    <t>Szem előtt tartja a betegjogokat.</t>
  </si>
  <si>
    <t>Ismeri a betegek tájékoztatására vonatkozó jogszabályokat.</t>
  </si>
  <si>
    <t>A beteget folyamatosan tájékoztatja az aktuális rehabilitációs kezelésekről.</t>
  </si>
  <si>
    <t>"N" A rehabilitációs terapeuta abetegjogi ismeretei (18. sor)</t>
  </si>
  <si>
    <r>
      <t xml:space="preserve">A tananyagelemek és a deszkriptorok projektszemléletű kapcsolódása:
</t>
    </r>
    <r>
      <rPr>
        <sz val="11"/>
        <color theme="1"/>
        <rFont val="Franklin Gothic Book"/>
        <family val="2"/>
      </rPr>
      <t>A projektalapú oktatás során a tanuló ismereteket és tapasztalatokat szerez az egészségügyi dokumentáció kezelésével és az egészségügyi szoftverek alkalmazásával kapcsolatban. Megismeri az egészségügyi dokumentáció részeit, a dokumentálás és az adatvédelem szabályait, amiket munkája során hatékonyan alkalmaz.</t>
    </r>
  </si>
  <si>
    <t>A rehabilitációs tevékenység során alkalmazandó adminisztrációs feladatok, informatikai eszközök, programok. (ÚJ)</t>
  </si>
  <si>
    <t>Önállóan vezeti az egészségügyi/rehabilitációs dokumentációt az elvégzett tevékenységéről, felelősséget vállal az általa rögzített és kezelt adatokért.</t>
  </si>
  <si>
    <t>Szem előtt tartja a rehabilitációs betegvizsgálatra, adminisztrációra, dokumentációra vonatkozó előírásokat, azok vezetésének és kezelésének alapvető szabályait, az adatvédelem fontosságát.</t>
  </si>
  <si>
    <t>Ismeri a rehabilitációs betegvizsgálatra, adminisztrációra, dokumentációra vonatkozó előírásokat, azok vezetésének és kezelésének alapvető szabályait, az adatvédelemi előírásokat.</t>
  </si>
  <si>
    <t>Tevékenysége során rehabilitációs adminisztrációt, dokumentációt vezet.</t>
  </si>
  <si>
    <t>"M" A rehabilitációs terapeuta dokumentációs kötelezettségei (17. sor)</t>
  </si>
  <si>
    <r>
      <t xml:space="preserve">A tananyagelemek és a deszkriptorok projektszemléletű kapcsolódása:
</t>
    </r>
    <r>
      <rPr>
        <sz val="11"/>
        <color theme="1"/>
        <rFont val="Franklin Gothic Book"/>
        <family val="2"/>
      </rPr>
      <t>Munkája során, a megszerzett ismeretek birtokában egyénre szabottan kezeli és edukálja a betegeket a komplementer medicina módszereivel. Közreműködik a primer, szekunder és tercier prevencióban, tanácsot ad didaktikai alapelvek alapján a betegséggel kapcsolatos életmódra, valamint a szükséges rehabilitációs és gyógyászati segédeszközök alkalmazására.</t>
    </r>
  </si>
  <si>
    <t>A rehabilitációt támogató eszközök (új)</t>
  </si>
  <si>
    <t>Önálló javaslatokat tesz a preventív és terápiás rehabilitációs eszközök fejlesztése érdekében.</t>
  </si>
  <si>
    <t>Érdeklődik az új preventív, terápiás és rehabilitációs eszközök iránt.</t>
  </si>
  <si>
    <t>Megnevezi és behatóan ismeri azokat a technikai eszközöket, gépeket, melyeket a rehabilitáció területén használ.</t>
  </si>
  <si>
    <t>Rehabilitációs tevékenysége során használja a preventív és terápiás rehabilitációs eszközöket.</t>
  </si>
  <si>
    <t>"L" A rehabilitációs terapeuta technikai ismeretei (16. sor)</t>
  </si>
  <si>
    <r>
      <t>A tananyagelemek és a deszkriptorok projektszemléletű kapcsolódása:</t>
    </r>
    <r>
      <rPr>
        <sz val="11"/>
        <color theme="1"/>
        <rFont val="Franklin Gothic Book"/>
        <family val="2"/>
        <charset val="238"/>
      </rPr>
      <t xml:space="preserve"> 
A projektalapú oktatás során a tanuló megfelelő ismereteket szerez a betegpozicionálás szakszerű elvégzéséhez, melynek érdekében munkája során kényelmi eszközöket alkalmaz. Megtanulja a beteg intimitására vonatkozó szabályokat az általa végzett kezelések kivitelezése során.</t>
    </r>
  </si>
  <si>
    <t>Döntést hoz a beteg pozicionálásával kapcsolatban.</t>
  </si>
  <si>
    <t>Törekszik a beteg állapotának megfelelő pozicionálásra és tiszteletben tartja a beteg intimitását.</t>
  </si>
  <si>
    <t>Alkalmazói szinten ismeri a pozicionálás és az intimitás szabályait.</t>
  </si>
  <si>
    <t>Kiválasztja páciens helyes pozicionálásának módját, figyelembe véve az intimitás szabályait.</t>
  </si>
  <si>
    <t>"K" Beteg elhelyezése a rehabilitációs terapeuta által végzett kezelések során (15. sor)</t>
  </si>
  <si>
    <r>
      <t xml:space="preserve">A tananyagelemek és a deszkriptorok projektszemléletű kapcsolódása:
</t>
    </r>
    <r>
      <rPr>
        <sz val="11"/>
        <color theme="1"/>
        <rFont val="Franklin Gothic Book"/>
        <family val="2"/>
      </rPr>
      <t>A projektalapú oktatás során a tanuló részletesen megismeri a kompetenciájába tartozó kezelések abszolút és relatív kontraindikációit, melyeket munkája során hatékonyan képes lesz felismerni.</t>
    </r>
  </si>
  <si>
    <t>A komplex (átfogó) rehabilitáció rendszere (új)</t>
  </si>
  <si>
    <t>Önállóan javaslatokat fogalmaz meg az esetlegesen fellépő kontraindikációk következményei miatt.</t>
  </si>
  <si>
    <t>Munkája során szem előtt tartja az esetlegesen felmerülő kontraindikációkat.</t>
  </si>
  <si>
    <t>Átfogóan ismeri a rehabilitációs tevékenysége során a felmerülő ellenjavallatokat.</t>
  </si>
  <si>
    <t>Rehabilitációs tevékenysége során nyomon követi, és folyamatosan elemzi a páciens relatív/abszolút kontraindikációit.</t>
  </si>
  <si>
    <t>"J" A rehabilitációs terapeuta által végzett kezelések kontrindikációi (14. sor)</t>
  </si>
  <si>
    <r>
      <t xml:space="preserve">A tananyagelemek és a deszkriptorok projektszemléletű kapcsolódása: 
</t>
    </r>
    <r>
      <rPr>
        <sz val="11"/>
        <color theme="1"/>
        <rFont val="Franklin Gothic Book"/>
        <family val="2"/>
        <charset val="238"/>
      </rPr>
      <t>A projektalapú oktatás során a tanulók nyitottak lesznek az innovációra a szakmájukra vonatkozóan.</t>
    </r>
  </si>
  <si>
    <t>Szociális gondoskodás</t>
  </si>
  <si>
    <t>Képes az önellenőrzésre és az esetleges problémákat korrigálja.</t>
  </si>
  <si>
    <t>Nyitott és fogékony a külső és a belső motivációs tényezők által létrehozott változásokra munkája során.</t>
  </si>
  <si>
    <t>Komplexitásában átlátja és megérti a motivációs tényezőket a rehabilitációs tevékenysége során.</t>
  </si>
  <si>
    <t>Felméri a külső és belső motivációs tényezőket a rehabilitációs tevékenysége során.</t>
  </si>
  <si>
    <t>"I" Motiváció a rehabilitációs terapeuta munkájában (13. sor)</t>
  </si>
  <si>
    <r>
      <t xml:space="preserve">A tananyagelemek és a deszkriptorok projektszemléletű kapcsolódása:
</t>
    </r>
    <r>
      <rPr>
        <sz val="11"/>
        <color theme="1"/>
        <rFont val="Franklin Gothic Book"/>
        <family val="2"/>
      </rPr>
      <t>A projektalapú oktatás során a tanuló képessé válik a neurológiai problémák azonosítására, a betegek idegrendszeri funkcióinak és egészségügyi állapotának folyamatos értékelésére. Az ellátó team többi tagjával együttműködik, kompetencia szintjének megfelelő alapvető ellátást nyújt. Képessé válik felismerni a pszichiátriai tüneteket és kórképeket a különböző életkorokban, valamint a mentális zavarokkal küzdő betegek megfigyelésre és a sürgősségi pszichiátriai ellátást igénylő állapotok felismerésére. Megismeri a komplex pszichiátriai eljárásokat. Elsajátítja az időskor jellegzetességeit, az öregedés biológiai folyamatát, az érzékszervek, szervrendszerek, a viselkedés és az emberi kapcsolatok idősödéssel járó változásait. Megismeri a rehabilitációs terapeuta gyakorlatában leggyakrabban előforduló reumatológiai megbetegedéseket. Elsajátítja a bőrgyógyászat szakterületét érintő fogalmakat, a leggyakrabban előforduló bőrgyógyászati kórképeket, továbbá képes lesz a bőrgyógyászati betegségek legsajátosabb tüneteinek felismerésére.</t>
    </r>
  </si>
  <si>
    <t>Nőgyógyászati és urológiai ismeretek</t>
  </si>
  <si>
    <t>Bőrgyógyászati ismeretek</t>
  </si>
  <si>
    <t>Neurológiai ismeretek</t>
  </si>
  <si>
    <t>Mozgásszervi ismeretek</t>
  </si>
  <si>
    <t>Belgyógyászati ismeretek</t>
  </si>
  <si>
    <t>Fizioterápiás klinikumi ismeretek (Fizikó)</t>
  </si>
  <si>
    <t>Medencesérülések (ÚJ)</t>
  </si>
  <si>
    <t>Hasi- és mellkassérülések (ÚJ)</t>
  </si>
  <si>
    <t>Ideg- és izomsérülések, érsérülések (ÚJ)</t>
  </si>
  <si>
    <t>Gerincsérülések (ÚJ)</t>
  </si>
  <si>
    <t>A fej sérülései (ÚJ)</t>
  </si>
  <si>
    <t>Csípő- és alsóvégtag sérülések (ÚJ)</t>
  </si>
  <si>
    <t>Vállöv- és felsővégtag sérülések (ÚJ)</t>
  </si>
  <si>
    <t>ízületi sérülések (ÚJ)</t>
  </si>
  <si>
    <t>A csonttörések formái, tünetei, kezelése, szövődményei (ÚJ)</t>
  </si>
  <si>
    <t>A baleset fogalma, a sérülések osztályozása (ÚJ)</t>
  </si>
  <si>
    <t>Traumatológia (Új)</t>
  </si>
  <si>
    <t>Neuromuscularis betegségek (ÚJ)</t>
  </si>
  <si>
    <t>Csont- rendszerbetegségek (ÚJ)</t>
  </si>
  <si>
    <t>Az alsóvégtag ortopédiai betegségei (ÚJ)</t>
  </si>
  <si>
    <t>A nyak, a vállöv és a felső végtag betegségei (ÚJ)</t>
  </si>
  <si>
    <t>A gerinc betegségei, mellkasdeformitások (ÚJ)</t>
  </si>
  <si>
    <t>Kezelési elvek az ortopédiában</t>
  </si>
  <si>
    <t>Az ortopédia vizsgáló módszerei (ÚJ)</t>
  </si>
  <si>
    <t>Ortopédia (Új)</t>
  </si>
  <si>
    <t>Keringési zavarok okozta bőrgyógyászati elváltozások</t>
  </si>
  <si>
    <t>A bőr daganatos elváltozásai, anyajegyek, pigmentációs zavarok</t>
  </si>
  <si>
    <t>Hőártalmak és sugárzás okozta elváltozások</t>
  </si>
  <si>
    <t>Fizikai ártalmak okozta bőrbetegségek</t>
  </si>
  <si>
    <t>Rovarok okozta bőrbetegségek</t>
  </si>
  <si>
    <t>Vírusok okozta bőrbetegségek</t>
  </si>
  <si>
    <t>Gombás bőrfertőzések</t>
  </si>
  <si>
    <t>A bőr allergiás és autóimmun betegségei</t>
  </si>
  <si>
    <t>Baktériumok okozta bőrbetegségek</t>
  </si>
  <si>
    <t>A bőr antómiája és élettana</t>
  </si>
  <si>
    <t>Bőrgyógyászat (Gyógymasszőr)</t>
  </si>
  <si>
    <t>Regionális, a test régiók szerinti diagnosztikája</t>
  </si>
  <si>
    <t>Endokrin hátterű mozgásszervi megbetegedések</t>
  </si>
  <si>
    <t>Gyulladásos ízületi és gerinc elváltozások</t>
  </si>
  <si>
    <t>Degeneratív ízületi és gerinc elváltozások</t>
  </si>
  <si>
    <t>A mozgásszervek lágyrészeinek elváltozásai</t>
  </si>
  <si>
    <t>Csontbetegségek</t>
  </si>
  <si>
    <t>Prevenció, és annak jelentősége</t>
  </si>
  <si>
    <t>A reumatológia diagnosztikai eszközei</t>
  </si>
  <si>
    <t>A reumatológia fogalma, felosztása, alapfogalmak</t>
  </si>
  <si>
    <t>Reumatológia (Gyógymasszőr)</t>
  </si>
  <si>
    <t>Orvosi indikáció alapján, önállóan, a rehabilitációs teammel együttműködve végzi munkáját.</t>
  </si>
  <si>
    <t>Empatikusan végzi a betegek kezelését.</t>
  </si>
  <si>
    <t>Összefüggéseiben ismeri és tudja az pszichiátriai, geriátriai, ortopédiai, traumatológiai, reumatológiai, neurológiai, bel- és bőrgyógyászati betegségek tüneteit, azok kezelési lehetőségeit.</t>
  </si>
  <si>
    <t>Rehabilitációs tevékenysége során a diagnózisnak megfelelően alkalmazza pszichiátriai, geriátriai, ortopédiai, traumatológiai, reumatológiai, neurológiai, bel- és bőrgyógyászati ismereteit.</t>
  </si>
  <si>
    <t>"H" Klinikumi ismeretek a rehabilitációs terapeuta munkájához (12. sor)</t>
  </si>
  <si>
    <r>
      <t xml:space="preserve">A tananyagelemek és a deszkriptorok projektszemléletű kapcsolódása:
</t>
    </r>
    <r>
      <rPr>
        <sz val="11"/>
        <color theme="1"/>
        <rFont val="Franklin Gothic Book"/>
        <family val="2"/>
      </rPr>
      <t>A projektalapú oktatás során a tanuló megismeri és elsajátítja az emberi mozgatórendszer anatómiáját és annak működését, zavarait orvosi latin nyelven. Önállóan hasznosítja és alkalmazza tájanatómiai tudását a munkája során.</t>
    </r>
  </si>
  <si>
    <t>A járás mechanizmusa</t>
  </si>
  <si>
    <t>A mozgás szabályozása</t>
  </si>
  <si>
    <t>Az izomműködés élettana</t>
  </si>
  <si>
    <t>Az izmok általános tulajdonságai, csoportosításuk, járulékos elemei</t>
  </si>
  <si>
    <t>A csontok összeköttetései, az ízületek alkotó- és mozgáselemei</t>
  </si>
  <si>
    <t>A csontok általános tulajdonságai, felépítése, szerkezete, járulékos elemei</t>
  </si>
  <si>
    <t>Mozgásrendszer anatómiája élettana és kórtana</t>
  </si>
  <si>
    <t>Tevékenysége során folyamatos önellenőrzéssel, önállóan végzi a betegek rehabilitációját.</t>
  </si>
  <si>
    <t>Elkötelezett szakmája iránt, törekszik tudásának frissen tartására, bővítésére.</t>
  </si>
  <si>
    <t>Alapszinten ismeri az emberi test anatómiai, élettani törvényszerűségeit – kiemelten a neuro-musculosceletalis rendszert.</t>
  </si>
  <si>
    <t>Felhasználja és munkájába beépíti az anatómiai, élettani és korélettani ismereteit.</t>
  </si>
  <si>
    <t>"G" Anatómiai ismeretek a rehabilitációs terapeuta munkájához (11. sor)</t>
  </si>
  <si>
    <r>
      <t xml:space="preserve">A tananyagelemek és a deszkriptorok projektszemléletű kapcsolódása:
</t>
    </r>
    <r>
      <rPr>
        <sz val="11"/>
        <color theme="1"/>
        <rFont val="Franklin Gothic Book"/>
        <family val="2"/>
      </rPr>
      <t>A projektalapú oktatás során a tanuló megismeri az egészségügyi szakdolgozó tevékenységével kapcsolatos etikai normákat, magatartási és kommunikációs szabályokat. Megismeri a kommunikáció jellemzőit, a hiteles kommunikáció feltételeit, a kommunikációs zavarokat. Tisztában lesz a beteggel, családtagokkal, munkatársakkal történő kommunikáció szempontjaival, amit hatékonyan alkalmaz rehabilitációs tevékenysége során.</t>
    </r>
  </si>
  <si>
    <t>Betartja az egészségügyi etikai normákat kommunikációja során.</t>
  </si>
  <si>
    <t>Nyitott a kommunikációs képességeinek fejlesztésére.</t>
  </si>
  <si>
    <t>Alkalmazói szinten ismeri a különböző kommunikációs szituációkhoz tartozó technikákat, módszereket.</t>
  </si>
  <si>
    <t>Szakmai kommunikációt folytat a team tagokkal a pácienssel és a hozzátartozókkal.</t>
  </si>
  <si>
    <t>"F" Kommunikációs eszközök a rehabilitációs terapeuta munkájában (10. sor)</t>
  </si>
  <si>
    <r>
      <t xml:space="preserve">A tananyagelemek és a deszkriptorok projektszemléletű kapcsolódása:
</t>
    </r>
    <r>
      <rPr>
        <sz val="11"/>
        <color theme="1"/>
        <rFont val="Franklin Gothic Book"/>
        <family val="2"/>
      </rPr>
      <t>A projektalapú oktatás során a tanuló megismeri a szakirodalom elérhetőségének módjait. Idegennyelvi tudását is felhasználva elemzi a szakirodalmat, melynek segítségéval bővíti meglévő tudását, amit képes beépíteni gyakorlati tevékenységébe a rehabilitáció területén.</t>
    </r>
  </si>
  <si>
    <t>Önmentorálás (ÚJ)</t>
  </si>
  <si>
    <t>Önálló javaslatokat fogalmaz meg a nemzetközi szakirodalom legújabb kutatási eredményeinek ismeretében.</t>
  </si>
  <si>
    <t>Igényli szakmai fejlődésének folyamatos karbantartását.</t>
  </si>
  <si>
    <t>Ismeri a rehabilitációs szakirodalom elérhetőségének formáit (írott könyv, publikáció, elektronikus irodalom).</t>
  </si>
  <si>
    <t>Elemzi a hazai és nemzetközi szakirodalom legújabb kutatásait, és ezeket felhasználja a rehabilitációs tevékenysége során.</t>
  </si>
  <si>
    <t>"E" Szakmai fejlődés (9. sor)</t>
  </si>
  <si>
    <r>
      <t xml:space="preserve">A tananyagelemek és a deszkriptorok projektszemléletű kapcsolódása:
</t>
    </r>
    <r>
      <rPr>
        <sz val="11"/>
        <color theme="1"/>
        <rFont val="Franklin Gothic Book"/>
        <family val="2"/>
      </rPr>
      <t>A projektalapú oktatás során a tanuló megtanulja az alapvető orvosi latin nyelvet, valamint a szakkifejezések helyes használatát, annak érdekében, hogy szakmai tevékenysége során megfelelően tudja alkalmazni azokat. Megtanulja a főbb anatómiai és klinikumi latin kifejezéseket.</t>
    </r>
  </si>
  <si>
    <t>Orvosi latin (ÚJ)</t>
  </si>
  <si>
    <t>Tevékenysége során felelősséget vállal a szaknyelvi kommunikációért.</t>
  </si>
  <si>
    <t>Törekszik arra, hogy munkatársaival és a páciensekkel mindenkor a megfelelő kommunikációs módot használja.</t>
  </si>
  <si>
    <t>Magabiztosan ismeri szakterülete és az orvostudomány szaknyelvét, fogalomtárát a kommunikáció folyamatait, típusait és a szakmai helyesírás szabályait.</t>
  </si>
  <si>
    <t>Kommunikációja során használja az orvosi és egészségtudományi szakterület szakmai alapszókincsét anyanyelven és orvosi latin nyelven.</t>
  </si>
  <si>
    <t>"D" Szakmai nyelv használata a rehabilitáció terapeuta kommunikációja során (8. sor)</t>
  </si>
  <si>
    <r>
      <t>A tananyagelemek és a deszkriptorok projektszemléletű kapcsolódása:</t>
    </r>
    <r>
      <rPr>
        <sz val="11"/>
        <color theme="1"/>
        <rFont val="Franklin Gothic Book"/>
        <family val="2"/>
        <charset val="238"/>
      </rPr>
      <t xml:space="preserve"> 
A projektalapú oktatás során a tanuló megismeri az akadályozott ember kelésével kapcsolatos alapvető fogalmakat és feladatokat. Elsajátítja a sajátos ellátású, igényű kliensek segítésének, kommunikációjának technikáit. Megismeri az akadálymentes környezet kialakításának főbb szempontjait. A tantárgy tanulása során a tanulók megismerkednek a rehabilitációt érintő legfontosabb fogalmakkal, meghatározásokkal, az akadályozottság lélektani vonatkozásaival. Továbbá olyan átfogó, rendszerezett ismeretekkel bővül tudásuk, melyek által képesek lesznek a rehabilitációs ellátó rendszerekben (elsősorban az egészségügyi ellátó rendszerben), az akadályozott emberek fejlesztésére, állapotuk optimalizálására.</t>
    </r>
  </si>
  <si>
    <t>Kórképek fizioterápás kezelési lehetőségei (ÚJ)</t>
  </si>
  <si>
    <t>Széndioxid- gázkezelések fajtái</t>
  </si>
  <si>
    <t>Víz alatti (subaqualis) vízsugármasszázs</t>
  </si>
  <si>
    <t>Termoterápia</t>
  </si>
  <si>
    <t xml:space="preserve">Mágneses és elektroterápia </t>
  </si>
  <si>
    <t>Inhalációs kezelések</t>
  </si>
  <si>
    <t>Klímaterápia</t>
  </si>
  <si>
    <t>Balneoterápia</t>
  </si>
  <si>
    <t>Hidroterápia</t>
  </si>
  <si>
    <t xml:space="preserve">Általános fizioterápiás ismeretek </t>
  </si>
  <si>
    <t>Az orvosi indikációt követően önállóan végzi terápiás tevékenységét a team tagjaival összhangban.</t>
  </si>
  <si>
    <t>Rehabilitációs tevékenysége során elkötelezett a team-munka iránt és tiszteletben tartja a páciensek személyiségjogait.</t>
  </si>
  <si>
    <t>Összefüggéseiben ismeri betegségek és az akadályozottságok szubjektív és objektív jeleit, a problémameghatározás módszereit és a szükséges terápiás eljárásokat.</t>
  </si>
  <si>
    <t>Felismeri rehabilitációs tevékenysége során a páciens problémáit és annak megfelelően alkalmazza az orvos által indikált kezeléseket.</t>
  </si>
  <si>
    <t>"C" Akadályozott beteg fizioterápiás ellátása (7. sor)</t>
  </si>
  <si>
    <r>
      <t xml:space="preserve">A tananyagelemek és a deszkriptorok projektszemléletű kapcsolódása:
</t>
    </r>
    <r>
      <rPr>
        <sz val="11"/>
        <color theme="1"/>
        <rFont val="Franklin Gothic Book"/>
        <family val="2"/>
      </rPr>
      <t>A projektalapú oktatás során a tanuló megismeri a sterilizálás fogalmát, formáit, az eszközök előkészítésének lépéseit, valamint a steril anyagok kezelését, tárolását.</t>
    </r>
  </si>
  <si>
    <t>A beteg/vendég kezelése során alkalmazandó higiénés előírások, protokollok (ÚJ)</t>
  </si>
  <si>
    <t>Teljesen önállóan végzi feladatát.</t>
  </si>
  <si>
    <t>Magára nézve kötelezőnek érzi a munka-, tűz-, balesetvédelmi és betegbiztonsági szabályok betartását.</t>
  </si>
  <si>
    <t>Ismeri a sterilizálás fogalmát, formáit, az eszközök előkészítését sterilizálásra, valamint a steril anyagok kezelését, tárolását.</t>
  </si>
  <si>
    <t>Az eszközöket előkészíti sterilizálásra, a steril anyagokat a szabályoknak megfelelően kezeli, tárolja.</t>
  </si>
  <si>
    <r>
      <t xml:space="preserve">A tananyagelemek és a deszkriptorok projektszemléletű kapcsolódása: 
</t>
    </r>
    <r>
      <rPr>
        <sz val="11"/>
        <color theme="1"/>
        <rFont val="Franklin Gothic Book"/>
        <family val="2"/>
        <charset val="238"/>
      </rPr>
      <t>A projektalapú oktatás során a tanuló megismeri a nosocomialis infekciók kialakulásának formáit, az infekciókontroll feladatait. Elsajátítja az egyéni védőeszközök fajtáit, használatuk szabályait. Megismeri a fertőtlenítőszereket és eljárásokat, ismereteket szerez a fertőtlenítéssel, sterilizálással és infekciókontrollal kapcsolatban a nosocomiális infekciók megelőzése érdekében.</t>
    </r>
  </si>
  <si>
    <t>Ismeri a nosocomialis infekció fogalmát, jelentőségét, a leggyakrabban előforduló nosocomialis infekciókat. Tisztában van az infekciókontroll fogalmával, alapelemeivel, a fertőzések megelőzésének feladataival. Ismeri a fertőtlenítő szereket és eljárásokat.</t>
  </si>
  <si>
    <t>Megfelelően alkalmazza a higiénés protokollokat.</t>
  </si>
  <si>
    <r>
      <t xml:space="preserve">A tananyagelemek és a deszkriptorok projektszemléletű kapcsolódása: 
</t>
    </r>
    <r>
      <rPr>
        <sz val="11"/>
        <color theme="1"/>
        <rFont val="Franklin Gothic Book"/>
        <family val="2"/>
        <charset val="238"/>
      </rPr>
      <t>A projektalapú oktatás során a tanuló elsajátítja a megfelelő viselkedésformákat, melyekkel elősegítheti a balesetek megelőzését. Képes lesz baleset esetén az előírásoknak megfelelően eljárni, valamint alkalmazni tudja a betegbiztonságot szolgáló eszközöket, technikákat és viselkedésmódokat.</t>
    </r>
  </si>
  <si>
    <t>Akadálymentesítés</t>
  </si>
  <si>
    <t>Ismeri a balesetvédelmi, betegbiztonsági előírásokat és azok alkalmazását.</t>
  </si>
  <si>
    <t>Megfelelő viselkedésével és eszközök használatával megelőzi a balesetek kialakulását.</t>
  </si>
  <si>
    <r>
      <t xml:space="preserve">A tananyagelemek és a deszkriptorok projektszemléletű kapcsolódása: 
</t>
    </r>
    <r>
      <rPr>
        <sz val="11"/>
        <color theme="1"/>
        <rFont val="Franklin Gothic Book"/>
        <family val="2"/>
        <charset val="238"/>
      </rPr>
      <t>A projektalapú oktatás révén a tanuló képessé válik a betegellátás során biztosítani az ellátószemélyzet és a környezet biztonságát, annak érdekében, hogy meg tudja akadályozni a sérülések kialakulását. Megismeri a betegbiztonság formáit, a betegkorlátozás módjait és jogi szabályozását a munkavégzése során.</t>
    </r>
  </si>
  <si>
    <t>Ismeri a betegbiztonság formáit, a betegkorlátozás módjait, jogi szabályozását.</t>
  </si>
  <si>
    <t>A betegellátás során gondoskodik a beteg, az ellátó személyzet és a környezet biztonságáról, megakadályozza a sérülések kialakulását.</t>
  </si>
  <si>
    <r>
      <t xml:space="preserve">A tananyagelemek és a deszkriptorok projektszemléletű kapcsolódása:
</t>
    </r>
    <r>
      <rPr>
        <sz val="11"/>
        <color theme="1"/>
        <rFont val="Franklin Gothic Book"/>
        <family val="2"/>
      </rPr>
      <t>A projektalapú oktatás során a tanuló megismerkedik az egyéni védőeszközök fogalmával, fajtáival, használatuk szabályaival. Megtanulja, hogy a viselkedésével és megfelelő eszközök használatával hogyan képes megelőzni a balesetek kialakulását.</t>
    </r>
  </si>
  <si>
    <t>A fizioterápiás kezelések során az egyéni védőeszközök alkalmazásának szabályai (ÚJ)</t>
  </si>
  <si>
    <t>Munkája során az előírásoknak megfelelően alkalmazza az egyéni védőeszközöket.</t>
  </si>
  <si>
    <t>Ismeri munkakörével kapcsolatos munka-, tűz- és balesetvédelmi szabályokat, a biztonságos munkavégzés feltételeit.</t>
  </si>
  <si>
    <t>Munkatevékenysége során biztonságos környezetet és munkakörülményeket alakít ki.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</si>
</sst>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x14ac:knownFonts="1">
    <font>
      <sz val="11"/>
      <color theme="1"/>
      <name val="Aptos Narrow"/>
      <family val="2"/>
      <charset val="238"/>
      <scheme val="minor"/>
    </font>
    <font>
      <b/>
      <sz val="11"/>
      <color theme="1"/>
      <name val="Franklin Gothic Book"/>
      <family val="2"/>
      <charset val="238"/>
    </font>
    <font>
      <sz val="11"/>
      <color theme="1"/>
      <name val="Franklin Gothic Book"/>
      <family val="2"/>
      <charset val="238"/>
    </font>
    <font>
      <sz val="11"/>
      <name val="Franklin Gothic Book"/>
      <family val="2"/>
      <charset val="238"/>
    </font>
    <font>
      <sz val="11"/>
      <color rgb="FFFF0000"/>
      <name val="Franklin Gothic Book"/>
      <family val="2"/>
      <charset val="238"/>
    </font>
    <font>
      <b/>
      <i/>
      <sz val="11"/>
      <color theme="1"/>
      <name val="Franklin Gothic Book"/>
      <family val="2"/>
      <charset val="238"/>
    </font>
    <font>
      <b/>
      <sz val="11"/>
      <name val="Franklin Gothic Book"/>
      <family val="2"/>
      <charset val="238"/>
    </font>
    <font>
      <strike/>
      <sz val="11"/>
      <color theme="1"/>
      <name val="Franklin Gothic Book"/>
      <family val="2"/>
      <charset val="238"/>
    </font>
    <font>
      <sz val="11"/>
      <color theme="1"/>
      <name val="Franklin Gothic Book"/>
      <family val="2"/>
    </font>
    <font>
      <b/>
      <sz val="11"/>
      <color theme="1"/>
      <name val="Franklin Gothic Book"/>
      <family val="2"/>
    </font>
    <font>
      <sz val="11"/>
      <name val="Franklin Gothic Book"/>
      <family val="2"/>
    </font>
    <font>
      <sz val="11"/>
      <color rgb="FF00B050"/>
      <name val="Franklin Gothic Book"/>
      <family val="2"/>
    </font>
    <font>
      <sz val="11"/>
      <color rgb="FFFF0000"/>
      <name val="Franklin Gothic Book"/>
      <family val="2"/>
    </font>
    <font>
      <b/>
      <sz val="11"/>
      <name val="Franklin Gothic Book"/>
      <family val="2"/>
    </font>
    <font>
      <b/>
      <sz val="11"/>
      <color rgb="FFFF0000"/>
      <name val="Franklin Gothic Book"/>
      <family val="2"/>
    </font>
    <font>
      <sz val="11"/>
      <color rgb="FF00B050"/>
      <name val="Franklin Gothic Book"/>
      <family val="2"/>
      <charset val="238"/>
    </font>
    <font>
      <sz val="12"/>
      <color theme="1"/>
      <name val="Aptos"/>
      <family val="2"/>
    </font>
    <font>
      <b/>
      <sz val="12"/>
      <color theme="1"/>
      <name val="Franklin Gothic Book"/>
      <family val="2"/>
      <charset val="238"/>
    </font>
  </fonts>
  <fills count="8">
    <fill>
      <patternFill patternType="none"/>
    </fill>
    <fill>
      <patternFill patternType="gray125"/>
    </fill>
    <fill>
      <patternFill patternType="solid">
        <fgColor rgb="FFFFC55D"/>
        <bgColor indexed="64"/>
      </patternFill>
    </fill>
    <fill>
      <patternFill patternType="solid">
        <fgColor rgb="FFD5E9FA"/>
        <bgColor indexed="64"/>
      </patternFill>
    </fill>
    <fill>
      <patternFill patternType="solid">
        <fgColor theme="0"/>
        <bgColor indexed="64"/>
      </patternFill>
    </fill>
    <fill>
      <patternFill patternType="solid">
        <fgColor rgb="FF66B5F8"/>
        <bgColor indexed="64"/>
      </patternFill>
    </fill>
    <fill>
      <patternFill patternType="solid">
        <fgColor rgb="FFFFE4B5"/>
        <bgColor indexed="64"/>
      </patternFill>
    </fill>
    <fill>
      <patternFill patternType="solid">
        <fgColor theme="3" tint="0.89999084444715716"/>
        <bgColor indexed="64"/>
      </patternFill>
    </fill>
  </fills>
  <borders count="29">
    <border>
      <left/>
      <right/>
      <top/>
      <bottom/>
      <diagonal/>
    </border>
    <border>
      <left style="medium">
        <color auto="1"/>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thin">
        <color auto="1"/>
      </left>
      <right style="thin">
        <color auto="1"/>
      </right>
      <top style="thin">
        <color auto="1"/>
      </top>
      <bottom style="thin">
        <color auto="1"/>
      </bottom>
      <diagonal/>
    </border>
    <border>
      <left style="medium">
        <color auto="1"/>
      </left>
      <right style="thin">
        <color auto="1"/>
      </right>
      <top style="medium">
        <color auto="1"/>
      </top>
      <bottom/>
      <diagonal/>
    </border>
    <border>
      <left style="medium">
        <color auto="1"/>
      </left>
      <right style="thin">
        <color auto="1"/>
      </right>
      <top/>
      <bottom/>
      <diagonal/>
    </border>
    <border>
      <left style="medium">
        <color auto="1"/>
      </left>
      <right style="thin">
        <color auto="1"/>
      </right>
      <top/>
      <bottom style="medium">
        <color auto="1"/>
      </bottom>
      <diagonal/>
    </border>
    <border>
      <left/>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style="thin">
        <color auto="1"/>
      </left>
      <right/>
      <top style="medium">
        <color auto="1"/>
      </top>
      <bottom style="medium">
        <color auto="1"/>
      </bottom>
      <diagonal/>
    </border>
    <border>
      <left/>
      <right style="thin">
        <color auto="1"/>
      </right>
      <top style="medium">
        <color auto="1"/>
      </top>
      <bottom style="medium">
        <color auto="1"/>
      </bottom>
      <diagonal/>
    </border>
    <border>
      <left/>
      <right/>
      <top style="thin">
        <color auto="1"/>
      </top>
      <bottom/>
      <diagonal/>
    </border>
    <border>
      <left/>
      <right/>
      <top/>
      <bottom style="medium">
        <color auto="1"/>
      </bottom>
      <diagonal/>
    </border>
    <border>
      <left/>
      <right style="medium">
        <color auto="1"/>
      </right>
      <top style="thin">
        <color auto="1"/>
      </top>
      <bottom/>
      <diagonal/>
    </border>
    <border>
      <left/>
      <right style="medium">
        <color auto="1"/>
      </right>
      <top/>
      <bottom style="medium">
        <color auto="1"/>
      </bottom>
      <diagonal/>
    </border>
    <border>
      <left style="thin">
        <color auto="1"/>
      </left>
      <right/>
      <top style="medium">
        <color auto="1"/>
      </top>
      <bottom style="thin">
        <color auto="1"/>
      </bottom>
      <diagonal/>
    </border>
    <border>
      <left/>
      <right style="medium">
        <color auto="1"/>
      </right>
      <top style="medium">
        <color auto="1"/>
      </top>
      <bottom style="thin">
        <color auto="1"/>
      </bottom>
      <diagonal/>
    </border>
    <border>
      <left style="thin">
        <color auto="1"/>
      </left>
      <right style="medium">
        <color auto="1"/>
      </right>
      <top style="medium">
        <color auto="1"/>
      </top>
      <bottom style="medium">
        <color indexed="64"/>
      </bottom>
      <diagonal/>
    </border>
    <border>
      <left style="thin">
        <color auto="1"/>
      </left>
      <right style="medium">
        <color indexed="64"/>
      </right>
      <top style="thin">
        <color auto="1"/>
      </top>
      <bottom style="thin">
        <color auto="1"/>
      </bottom>
      <diagonal/>
    </border>
    <border>
      <left style="thin">
        <color auto="1"/>
      </left>
      <right style="thin">
        <color indexed="64"/>
      </right>
      <top style="medium">
        <color auto="1"/>
      </top>
      <bottom/>
      <diagonal/>
    </border>
    <border>
      <left style="thin">
        <color auto="1"/>
      </left>
      <right style="thin">
        <color indexed="64"/>
      </right>
      <top/>
      <bottom/>
      <diagonal/>
    </border>
    <border>
      <left style="thin">
        <color auto="1"/>
      </left>
      <right style="thin">
        <color indexed="64"/>
      </right>
      <top/>
      <bottom style="medium">
        <color auto="1"/>
      </bottom>
      <diagonal/>
    </border>
    <border>
      <left/>
      <right style="medium">
        <color indexed="64"/>
      </right>
      <top/>
      <bottom style="thin">
        <color auto="1"/>
      </bottom>
      <diagonal/>
    </border>
    <border>
      <left style="thin">
        <color auto="1"/>
      </left>
      <right/>
      <top/>
      <bottom style="thin">
        <color auto="1"/>
      </bottom>
      <diagonal/>
    </border>
    <border>
      <left style="medium">
        <color indexed="64"/>
      </left>
      <right/>
      <top/>
      <bottom/>
      <diagonal/>
    </border>
    <border>
      <left style="thin">
        <color auto="1"/>
      </left>
      <right/>
      <top style="thin">
        <color auto="1"/>
      </top>
      <bottom style="thin">
        <color auto="1"/>
      </bottom>
      <diagonal/>
    </border>
  </borders>
  <cellStyleXfs count="1">
    <xf numFmtId="0" fontId="0" fillId="0" borderId="0"/>
  </cellStyleXfs>
  <cellXfs count="142">
    <xf numFmtId="0" fontId="0" fillId="0" borderId="0" xfId="0"/>
    <xf numFmtId="0" fontId="1" fillId="0" borderId="1" xfId="0" applyFont="1" applyBorder="1" applyAlignment="1">
      <alignment horizontal="center" vertical="center" wrapText="1"/>
    </xf>
    <xf numFmtId="0" fontId="1" fillId="2" borderId="2" xfId="0" applyFont="1" applyFill="1" applyBorder="1" applyAlignment="1">
      <alignment horizontal="center" vertical="center" wrapText="1"/>
    </xf>
    <xf numFmtId="0" fontId="1" fillId="0" borderId="2" xfId="0" applyFont="1" applyBorder="1" applyAlignment="1">
      <alignment horizontal="center" vertical="center" wrapText="1"/>
    </xf>
    <xf numFmtId="0" fontId="1" fillId="3" borderId="2" xfId="0" applyFont="1" applyFill="1" applyBorder="1" applyAlignment="1">
      <alignment horizontal="center" vertical="center" wrapText="1"/>
    </xf>
    <xf numFmtId="0" fontId="1" fillId="3" borderId="20" xfId="0" applyFont="1" applyFill="1" applyBorder="1" applyAlignment="1">
      <alignment horizontal="center" vertical="center" wrapText="1"/>
    </xf>
    <xf numFmtId="0" fontId="2" fillId="0" borderId="0" xfId="0" applyFont="1" applyAlignment="1">
      <alignment horizontal="center" vertical="center" wrapText="1"/>
    </xf>
    <xf numFmtId="0" fontId="1" fillId="0" borderId="0" xfId="0" applyFont="1" applyAlignment="1">
      <alignment horizontal="center" vertical="center" wrapText="1"/>
    </xf>
    <xf numFmtId="0" fontId="1" fillId="3" borderId="5" xfId="0" applyFont="1" applyFill="1" applyBorder="1" applyAlignment="1">
      <alignment horizontal="left" vertical="center" wrapText="1"/>
    </xf>
    <xf numFmtId="0" fontId="2" fillId="3" borderId="21" xfId="0" applyFont="1" applyFill="1" applyBorder="1" applyAlignment="1">
      <alignment horizontal="center" vertical="center" wrapText="1"/>
    </xf>
    <xf numFmtId="0" fontId="4" fillId="0" borderId="0" xfId="0" applyFont="1" applyAlignment="1">
      <alignment horizontal="center" vertical="center" wrapText="1"/>
    </xf>
    <xf numFmtId="0" fontId="1" fillId="7" borderId="5" xfId="0" applyFont="1" applyFill="1" applyBorder="1" applyAlignment="1">
      <alignment horizontal="left" vertical="center" wrapText="1"/>
    </xf>
    <xf numFmtId="0" fontId="2" fillId="7" borderId="21" xfId="0" applyFont="1" applyFill="1" applyBorder="1" applyAlignment="1">
      <alignment horizontal="center" vertical="center" wrapText="1"/>
    </xf>
    <xf numFmtId="0" fontId="2" fillId="4" borderId="0" xfId="0" applyFont="1" applyFill="1" applyAlignment="1">
      <alignment horizontal="center" vertical="center" wrapText="1"/>
    </xf>
    <xf numFmtId="0" fontId="1" fillId="6" borderId="3" xfId="0" applyFont="1" applyFill="1" applyBorder="1" applyAlignment="1">
      <alignment horizontal="center" vertical="center" wrapText="1"/>
    </xf>
    <xf numFmtId="0" fontId="1" fillId="6" borderId="4" xfId="0" applyFont="1" applyFill="1" applyBorder="1" applyAlignment="1">
      <alignment horizontal="center" vertical="center" wrapText="1"/>
    </xf>
    <xf numFmtId="0" fontId="1" fillId="6" borderId="2" xfId="0" applyFont="1" applyFill="1" applyBorder="1" applyAlignment="1">
      <alignment horizontal="center" vertical="center" wrapText="1"/>
    </xf>
    <xf numFmtId="0" fontId="1" fillId="6" borderId="20" xfId="0" applyFont="1" applyFill="1" applyBorder="1" applyAlignment="1">
      <alignment horizontal="center" vertical="center" wrapText="1"/>
    </xf>
    <xf numFmtId="0" fontId="3" fillId="3" borderId="21" xfId="0" applyFont="1" applyFill="1" applyBorder="1" applyAlignment="1">
      <alignment horizontal="center" vertical="center" wrapText="1"/>
    </xf>
    <xf numFmtId="0" fontId="6" fillId="3" borderId="5" xfId="0" applyFont="1" applyFill="1" applyBorder="1" applyAlignment="1">
      <alignment horizontal="left" vertical="center" wrapText="1"/>
    </xf>
    <xf numFmtId="0" fontId="7" fillId="0" borderId="0" xfId="0" applyFont="1" applyAlignment="1">
      <alignment horizontal="center" vertical="center" wrapText="1"/>
    </xf>
    <xf numFmtId="0" fontId="1" fillId="3" borderId="5" xfId="0" applyFont="1" applyFill="1" applyBorder="1" applyAlignment="1">
      <alignment horizontal="center" vertical="center" wrapText="1"/>
    </xf>
    <xf numFmtId="0" fontId="2" fillId="0" borderId="27" xfId="0" applyFont="1" applyBorder="1" applyAlignment="1">
      <alignment horizontal="center" vertical="center" wrapText="1"/>
    </xf>
    <xf numFmtId="0" fontId="1" fillId="0" borderId="27" xfId="0" applyFont="1" applyBorder="1" applyAlignment="1">
      <alignment horizontal="left" vertical="center" wrapText="1"/>
    </xf>
    <xf numFmtId="0" fontId="1" fillId="0" borderId="13" xfId="0" applyFont="1" applyBorder="1" applyAlignment="1">
      <alignment horizontal="center" vertical="center" wrapText="1"/>
    </xf>
    <xf numFmtId="0" fontId="8" fillId="0" borderId="0" xfId="0" applyFont="1" applyAlignment="1" applyProtection="1">
      <alignment horizontal="center" vertical="center" wrapText="1"/>
      <protection locked="0"/>
    </xf>
    <xf numFmtId="0" fontId="8" fillId="0" borderId="0" xfId="0" applyFont="1" applyAlignment="1">
      <alignment horizontal="center" vertical="center" wrapText="1"/>
    </xf>
    <xf numFmtId="0" fontId="9" fillId="0" borderId="0" xfId="0" applyFont="1" applyAlignment="1">
      <alignment horizontal="center" vertical="center" wrapText="1"/>
    </xf>
    <xf numFmtId="0" fontId="10" fillId="0" borderId="0" xfId="0" applyFont="1" applyAlignment="1" applyProtection="1">
      <alignment horizontal="left" vertical="center" wrapText="1"/>
      <protection locked="0"/>
    </xf>
    <xf numFmtId="0" fontId="9" fillId="6" borderId="20" xfId="0" applyFont="1" applyFill="1" applyBorder="1" applyAlignment="1">
      <alignment horizontal="center" vertical="center" wrapText="1"/>
    </xf>
    <xf numFmtId="0" fontId="9" fillId="6" borderId="2" xfId="0" applyFont="1" applyFill="1" applyBorder="1" applyAlignment="1">
      <alignment horizontal="center" vertical="center" wrapText="1"/>
    </xf>
    <xf numFmtId="0" fontId="11" fillId="0" borderId="0" xfId="0" applyFont="1" applyAlignment="1" applyProtection="1">
      <alignment horizontal="left" vertical="center" wrapText="1"/>
      <protection locked="0"/>
    </xf>
    <xf numFmtId="0" fontId="9" fillId="6" borderId="4" xfId="0" applyFont="1" applyFill="1" applyBorder="1" applyAlignment="1">
      <alignment horizontal="center" vertical="center" wrapText="1"/>
    </xf>
    <xf numFmtId="0" fontId="9" fillId="6" borderId="3" xfId="0" applyFont="1" applyFill="1" applyBorder="1" applyAlignment="1">
      <alignment horizontal="center" vertical="center" wrapText="1"/>
    </xf>
    <xf numFmtId="0" fontId="12" fillId="0" borderId="0" xfId="0" applyFont="1" applyAlignment="1" applyProtection="1">
      <alignment horizontal="center" vertical="center" wrapText="1"/>
      <protection locked="0"/>
    </xf>
    <xf numFmtId="0" fontId="10" fillId="3" borderId="21" xfId="0" applyFont="1" applyFill="1" applyBorder="1" applyAlignment="1">
      <alignment horizontal="center" vertical="center" wrapText="1"/>
    </xf>
    <xf numFmtId="0" fontId="13" fillId="3" borderId="5" xfId="0" applyFont="1" applyFill="1" applyBorder="1" applyAlignment="1">
      <alignment horizontal="left" vertical="center" wrapText="1"/>
    </xf>
    <xf numFmtId="0" fontId="8" fillId="3" borderId="21" xfId="0" applyFont="1" applyFill="1" applyBorder="1" applyAlignment="1">
      <alignment horizontal="center" vertical="center" wrapText="1"/>
    </xf>
    <xf numFmtId="0" fontId="9" fillId="3" borderId="5" xfId="0" applyFont="1" applyFill="1" applyBorder="1" applyAlignment="1">
      <alignment horizontal="left" vertical="center" wrapText="1"/>
    </xf>
    <xf numFmtId="0" fontId="10" fillId="0" borderId="0" xfId="0" applyFont="1" applyAlignment="1" applyProtection="1">
      <alignment horizontal="center" vertical="center" wrapText="1"/>
      <protection locked="0"/>
    </xf>
    <xf numFmtId="0" fontId="2" fillId="0" borderId="27" xfId="0" applyFont="1" applyBorder="1" applyAlignment="1" applyProtection="1">
      <alignment horizontal="center" vertical="center" wrapText="1"/>
      <protection locked="0"/>
    </xf>
    <xf numFmtId="0" fontId="9" fillId="0" borderId="0" xfId="0" applyFont="1" applyAlignment="1" applyProtection="1">
      <alignment horizontal="center" vertical="center" wrapText="1"/>
      <protection locked="0"/>
    </xf>
    <xf numFmtId="0" fontId="1" fillId="0" borderId="27" xfId="0" applyFont="1" applyBorder="1" applyAlignment="1" applyProtection="1">
      <alignment horizontal="center" vertical="center" wrapText="1"/>
      <protection locked="0"/>
    </xf>
    <xf numFmtId="0" fontId="9" fillId="3" borderId="20" xfId="0" applyFont="1" applyFill="1" applyBorder="1" applyAlignment="1">
      <alignment horizontal="center" vertical="center" wrapText="1"/>
    </xf>
    <xf numFmtId="0" fontId="9" fillId="3" borderId="2" xfId="0" applyFont="1" applyFill="1" applyBorder="1" applyAlignment="1">
      <alignment horizontal="center" vertical="center" wrapText="1"/>
    </xf>
    <xf numFmtId="0" fontId="9" fillId="0" borderId="2" xfId="0" applyFont="1" applyBorder="1" applyAlignment="1">
      <alignment horizontal="center" vertical="center" wrapText="1"/>
    </xf>
    <xf numFmtId="0" fontId="9" fillId="0" borderId="13" xfId="0" applyFont="1" applyBorder="1" applyAlignment="1">
      <alignment horizontal="center" vertical="center" wrapText="1"/>
    </xf>
    <xf numFmtId="0" fontId="9" fillId="2" borderId="2" xfId="0" applyFont="1" applyFill="1" applyBorder="1" applyAlignment="1">
      <alignment horizontal="center" vertical="center" wrapText="1"/>
    </xf>
    <xf numFmtId="0" fontId="9" fillId="0" borderId="1" xfId="0" applyFont="1" applyBorder="1" applyAlignment="1">
      <alignment horizontal="center" vertical="center" wrapText="1"/>
    </xf>
    <xf numFmtId="0" fontId="2" fillId="0" borderId="0" xfId="0" applyFont="1" applyAlignment="1" applyProtection="1">
      <alignment horizontal="center" vertical="center" wrapText="1"/>
      <protection locked="0"/>
    </xf>
    <xf numFmtId="0" fontId="15" fillId="0" borderId="0" xfId="0" applyFont="1" applyAlignment="1" applyProtection="1">
      <alignment horizontal="left" vertical="center" wrapText="1"/>
      <protection locked="0"/>
    </xf>
    <xf numFmtId="0" fontId="4" fillId="0" borderId="0" xfId="0" applyFont="1" applyAlignment="1">
      <alignment horizontal="left" vertical="center" wrapText="1"/>
    </xf>
    <xf numFmtId="0" fontId="2" fillId="3" borderId="28" xfId="0" applyFont="1" applyFill="1" applyBorder="1" applyAlignment="1">
      <alignment horizontal="center" vertical="center" wrapText="1"/>
    </xf>
    <xf numFmtId="0" fontId="4" fillId="0" borderId="0" xfId="0" applyFont="1" applyAlignment="1" applyProtection="1">
      <alignment horizontal="center" vertical="center" wrapText="1"/>
      <protection locked="0"/>
    </xf>
    <xf numFmtId="0" fontId="16" fillId="0" borderId="0" xfId="0" applyFont="1" applyAlignment="1">
      <alignment wrapText="1"/>
    </xf>
    <xf numFmtId="0" fontId="1" fillId="0" borderId="0" xfId="0" applyFont="1" applyAlignment="1" applyProtection="1">
      <alignment horizontal="center" vertical="center" wrapText="1"/>
      <protection locked="0"/>
    </xf>
    <xf numFmtId="0" fontId="4" fillId="0" borderId="27" xfId="0" applyFont="1" applyBorder="1" applyAlignment="1" applyProtection="1">
      <alignment horizontal="center" vertical="center" wrapText="1"/>
      <protection locked="0"/>
    </xf>
    <xf numFmtId="0" fontId="12" fillId="0" borderId="27" xfId="0" applyFont="1" applyBorder="1" applyAlignment="1" applyProtection="1">
      <alignment horizontal="center" vertical="center" wrapText="1"/>
      <protection locked="0"/>
    </xf>
    <xf numFmtId="0" fontId="2" fillId="4" borderId="21" xfId="0" applyFont="1" applyFill="1" applyBorder="1" applyAlignment="1">
      <alignment horizontal="center" vertical="center" wrapText="1"/>
    </xf>
    <xf numFmtId="0" fontId="1" fillId="4" borderId="5" xfId="0" applyFont="1" applyFill="1" applyBorder="1" applyAlignment="1">
      <alignment horizontal="left" vertical="center" wrapText="1"/>
    </xf>
    <xf numFmtId="0" fontId="3" fillId="0" borderId="27" xfId="0" applyFont="1" applyBorder="1" applyAlignment="1" applyProtection="1">
      <alignment horizontal="center" vertical="center" wrapText="1"/>
      <protection locked="0"/>
    </xf>
    <xf numFmtId="0" fontId="6" fillId="3" borderId="0" xfId="0" applyFont="1" applyFill="1" applyAlignment="1">
      <alignment horizontal="left" vertical="center" wrapText="1"/>
    </xf>
    <xf numFmtId="0" fontId="2" fillId="4" borderId="18" xfId="0" applyFont="1" applyFill="1" applyBorder="1" applyAlignment="1">
      <alignment horizontal="center" vertical="center" wrapText="1"/>
    </xf>
    <xf numFmtId="0" fontId="2" fillId="4" borderId="19" xfId="0" applyFont="1" applyFill="1" applyBorder="1" applyAlignment="1">
      <alignment horizontal="center" vertical="center" wrapText="1"/>
    </xf>
    <xf numFmtId="0" fontId="1" fillId="0" borderId="14" xfId="0" applyFont="1" applyBorder="1" applyAlignment="1">
      <alignment horizontal="center" vertical="center" wrapText="1"/>
    </xf>
    <xf numFmtId="0" fontId="1" fillId="0" borderId="15" xfId="0" applyFont="1" applyBorder="1" applyAlignment="1">
      <alignment horizontal="center" vertical="center" wrapText="1"/>
    </xf>
    <xf numFmtId="0" fontId="1" fillId="0" borderId="16" xfId="0" applyFont="1" applyBorder="1" applyAlignment="1">
      <alignment horizontal="center" vertical="center" wrapText="1"/>
    </xf>
    <xf numFmtId="0" fontId="1" fillId="0" borderId="17" xfId="0" applyFont="1" applyBorder="1" applyAlignment="1">
      <alignment horizontal="center" vertical="center" wrapText="1"/>
    </xf>
    <xf numFmtId="0" fontId="1" fillId="5" borderId="9" xfId="0" applyFont="1" applyFill="1" applyBorder="1" applyAlignment="1">
      <alignment horizontal="justify" vertical="center" wrapText="1"/>
    </xf>
    <xf numFmtId="0" fontId="1" fillId="5" borderId="11" xfId="0" applyFont="1" applyFill="1" applyBorder="1" applyAlignment="1">
      <alignment horizontal="justify" vertical="center" wrapText="1"/>
    </xf>
    <xf numFmtId="0" fontId="2" fillId="0" borderId="22" xfId="0" applyFont="1" applyBorder="1" applyAlignment="1">
      <alignment horizontal="center" vertical="center" wrapText="1"/>
    </xf>
    <xf numFmtId="0" fontId="2" fillId="0" borderId="23" xfId="0" applyFont="1" applyBorder="1" applyAlignment="1">
      <alignment horizontal="center" vertical="center" wrapText="1"/>
    </xf>
    <xf numFmtId="0" fontId="2" fillId="0" borderId="24" xfId="0" applyFont="1" applyBorder="1" applyAlignment="1">
      <alignment horizontal="center" vertical="center" wrapText="1"/>
    </xf>
    <xf numFmtId="0" fontId="1" fillId="2" borderId="22" xfId="0" applyFont="1" applyFill="1" applyBorder="1" applyAlignment="1">
      <alignment horizontal="center" vertical="center" textRotation="90" wrapText="1"/>
    </xf>
    <xf numFmtId="0" fontId="1" fillId="2" borderId="23" xfId="0" applyFont="1" applyFill="1" applyBorder="1" applyAlignment="1">
      <alignment horizontal="center" vertical="center" textRotation="90" wrapText="1"/>
    </xf>
    <xf numFmtId="0" fontId="1" fillId="2" borderId="24" xfId="0" applyFont="1" applyFill="1" applyBorder="1" applyAlignment="1">
      <alignment horizontal="center" vertical="center" textRotation="90" wrapText="1"/>
    </xf>
    <xf numFmtId="0" fontId="3" fillId="0" borderId="22" xfId="0" applyFont="1" applyBorder="1" applyAlignment="1">
      <alignment horizontal="center" vertical="center" wrapText="1"/>
    </xf>
    <xf numFmtId="0" fontId="3" fillId="0" borderId="23" xfId="0" applyFont="1" applyBorder="1" applyAlignment="1">
      <alignment horizontal="center" vertical="center" wrapText="1"/>
    </xf>
    <xf numFmtId="0" fontId="3" fillId="0" borderId="24" xfId="0" applyFont="1" applyBorder="1" applyAlignment="1">
      <alignment horizontal="center" vertical="center" wrapText="1"/>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2" fillId="0" borderId="8" xfId="0" applyFont="1" applyBorder="1" applyAlignment="1">
      <alignment horizontal="center" vertical="center" wrapText="1"/>
    </xf>
    <xf numFmtId="0" fontId="1" fillId="5" borderId="12" xfId="0" applyFont="1" applyFill="1" applyBorder="1" applyAlignment="1">
      <alignment horizontal="justify" vertical="center" wrapText="1"/>
    </xf>
    <xf numFmtId="0" fontId="1" fillId="6" borderId="12" xfId="0" applyFont="1" applyFill="1" applyBorder="1" applyAlignment="1">
      <alignment horizontal="center" vertical="center" wrapText="1"/>
    </xf>
    <xf numFmtId="0" fontId="1" fillId="6" borderId="13" xfId="0" applyFont="1" applyFill="1" applyBorder="1" applyAlignment="1">
      <alignment horizontal="center" vertical="center" wrapText="1"/>
    </xf>
    <xf numFmtId="0" fontId="1" fillId="6" borderId="12" xfId="0" applyFont="1" applyFill="1" applyBorder="1" applyAlignment="1">
      <alignment horizontal="justify" vertical="center" wrapText="1"/>
    </xf>
    <xf numFmtId="0" fontId="1" fillId="6" borderId="9" xfId="0" applyFont="1" applyFill="1" applyBorder="1" applyAlignment="1">
      <alignment horizontal="justify" vertical="center" wrapText="1"/>
    </xf>
    <xf numFmtId="0" fontId="1" fillId="6" borderId="13" xfId="0" applyFont="1" applyFill="1" applyBorder="1" applyAlignment="1">
      <alignment horizontal="justify" vertical="center" wrapText="1"/>
    </xf>
    <xf numFmtId="0" fontId="1" fillId="4" borderId="10" xfId="0" applyFont="1" applyFill="1" applyBorder="1" applyAlignment="1">
      <alignment horizontal="right" vertical="center" wrapText="1"/>
    </xf>
    <xf numFmtId="0" fontId="1" fillId="4" borderId="9" xfId="0" applyFont="1" applyFill="1" applyBorder="1" applyAlignment="1">
      <alignment horizontal="right" vertical="center" wrapText="1"/>
    </xf>
    <xf numFmtId="0" fontId="1" fillId="4" borderId="11" xfId="0" applyFont="1" applyFill="1" applyBorder="1" applyAlignment="1">
      <alignment horizontal="right" vertical="center" wrapText="1"/>
    </xf>
    <xf numFmtId="0" fontId="1" fillId="0" borderId="10" xfId="0" applyFont="1" applyBorder="1" applyAlignment="1">
      <alignment horizontal="center" vertical="center" wrapText="1"/>
    </xf>
    <xf numFmtId="0" fontId="1" fillId="0" borderId="9" xfId="0" applyFont="1" applyBorder="1" applyAlignment="1">
      <alignment horizontal="center" vertical="center" wrapText="1"/>
    </xf>
    <xf numFmtId="0" fontId="1" fillId="0" borderId="11" xfId="0" applyFont="1" applyBorder="1" applyAlignment="1">
      <alignment horizontal="center" vertical="center" wrapText="1"/>
    </xf>
    <xf numFmtId="0" fontId="1" fillId="0" borderId="10" xfId="0" applyFont="1" applyBorder="1" applyAlignment="1">
      <alignment horizontal="right" vertical="center" wrapText="1"/>
    </xf>
    <xf numFmtId="0" fontId="1" fillId="0" borderId="9" xfId="0" applyFont="1" applyBorder="1" applyAlignment="1">
      <alignment horizontal="right" vertical="center" wrapText="1"/>
    </xf>
    <xf numFmtId="0" fontId="1" fillId="0" borderId="11" xfId="0" applyFont="1" applyBorder="1" applyAlignment="1">
      <alignment horizontal="right" vertical="center" wrapText="1"/>
    </xf>
    <xf numFmtId="0" fontId="2" fillId="4" borderId="26" xfId="0" applyFont="1" applyFill="1" applyBorder="1" applyAlignment="1">
      <alignment horizontal="center" vertical="center" wrapText="1"/>
    </xf>
    <xf numFmtId="0" fontId="2" fillId="4" borderId="25" xfId="0" applyFont="1" applyFill="1" applyBorder="1" applyAlignment="1">
      <alignment horizontal="center" vertical="center" wrapText="1"/>
    </xf>
    <xf numFmtId="0" fontId="2" fillId="6" borderId="12" xfId="0" applyFont="1" applyFill="1" applyBorder="1" applyAlignment="1">
      <alignment horizontal="justify" vertical="center" wrapText="1"/>
    </xf>
    <xf numFmtId="0" fontId="2" fillId="6" borderId="9" xfId="0" applyFont="1" applyFill="1" applyBorder="1" applyAlignment="1">
      <alignment horizontal="justify" vertical="center" wrapText="1"/>
    </xf>
    <xf numFmtId="0" fontId="2" fillId="6" borderId="13" xfId="0" applyFont="1" applyFill="1" applyBorder="1" applyAlignment="1">
      <alignment horizontal="justify" vertical="center" wrapText="1"/>
    </xf>
    <xf numFmtId="0" fontId="6" fillId="4" borderId="10" xfId="0" applyFont="1" applyFill="1" applyBorder="1" applyAlignment="1">
      <alignment horizontal="right" vertical="center" wrapText="1"/>
    </xf>
    <xf numFmtId="0" fontId="6" fillId="4" borderId="9" xfId="0" applyFont="1" applyFill="1" applyBorder="1" applyAlignment="1">
      <alignment horizontal="right" vertical="center" wrapText="1"/>
    </xf>
    <xf numFmtId="0" fontId="6" fillId="4" borderId="11" xfId="0" applyFont="1" applyFill="1" applyBorder="1" applyAlignment="1">
      <alignment horizontal="right" vertical="center" wrapText="1"/>
    </xf>
    <xf numFmtId="0" fontId="17" fillId="2" borderId="22" xfId="0" applyFont="1" applyFill="1" applyBorder="1" applyAlignment="1">
      <alignment horizontal="center" vertical="center" textRotation="90" wrapText="1"/>
    </xf>
    <xf numFmtId="0" fontId="17" fillId="2" borderId="23" xfId="0" applyFont="1" applyFill="1" applyBorder="1" applyAlignment="1">
      <alignment horizontal="center" vertical="center" textRotation="90" wrapText="1"/>
    </xf>
    <xf numFmtId="0" fontId="17" fillId="2" borderId="24" xfId="0" applyFont="1" applyFill="1" applyBorder="1" applyAlignment="1">
      <alignment horizontal="center" vertical="center" textRotation="90" wrapText="1"/>
    </xf>
    <xf numFmtId="0" fontId="3" fillId="4" borderId="18" xfId="0" applyFont="1" applyFill="1" applyBorder="1" applyAlignment="1">
      <alignment horizontal="center" vertical="center" wrapText="1"/>
    </xf>
    <xf numFmtId="0" fontId="3" fillId="4" borderId="19" xfId="0" applyFont="1" applyFill="1" applyBorder="1" applyAlignment="1">
      <alignment horizontal="center" vertical="center" wrapText="1"/>
    </xf>
    <xf numFmtId="0" fontId="2" fillId="0" borderId="18" xfId="0" applyFont="1" applyBorder="1" applyAlignment="1">
      <alignment horizontal="center" vertical="center" wrapText="1"/>
    </xf>
    <xf numFmtId="0" fontId="2" fillId="0" borderId="19" xfId="0" applyFont="1" applyBorder="1" applyAlignment="1">
      <alignment horizontal="center" vertical="center" wrapText="1"/>
    </xf>
    <xf numFmtId="0" fontId="8" fillId="0" borderId="22" xfId="0" applyFont="1" applyBorder="1" applyAlignment="1">
      <alignment horizontal="center" vertical="center" wrapText="1"/>
    </xf>
    <xf numFmtId="0" fontId="8" fillId="0" borderId="23" xfId="0" applyFont="1" applyBorder="1" applyAlignment="1">
      <alignment horizontal="center" vertical="center" wrapText="1"/>
    </xf>
    <xf numFmtId="0" fontId="8" fillId="0" borderId="24" xfId="0" applyFont="1" applyBorder="1" applyAlignment="1">
      <alignment horizontal="center" vertical="center" wrapText="1"/>
    </xf>
    <xf numFmtId="0" fontId="9" fillId="5" borderId="9" xfId="0" applyFont="1" applyFill="1" applyBorder="1" applyAlignment="1">
      <alignment horizontal="justify" vertical="center" wrapText="1"/>
    </xf>
    <xf numFmtId="0" fontId="9" fillId="5" borderId="11" xfId="0" applyFont="1" applyFill="1" applyBorder="1" applyAlignment="1">
      <alignment horizontal="justify" vertical="center" wrapText="1"/>
    </xf>
    <xf numFmtId="0" fontId="9" fillId="6" borderId="12" xfId="0" applyFont="1" applyFill="1" applyBorder="1" applyAlignment="1">
      <alignment horizontal="center" vertical="center" wrapText="1"/>
    </xf>
    <xf numFmtId="0" fontId="9" fillId="6" borderId="13" xfId="0" applyFont="1" applyFill="1" applyBorder="1" applyAlignment="1">
      <alignment horizontal="center" vertical="center" wrapText="1"/>
    </xf>
    <xf numFmtId="0" fontId="8" fillId="6" borderId="12" xfId="0" applyFont="1" applyFill="1" applyBorder="1" applyAlignment="1">
      <alignment horizontal="justify" vertical="center" wrapText="1"/>
    </xf>
    <xf numFmtId="0" fontId="8" fillId="6" borderId="9" xfId="0" applyFont="1" applyFill="1" applyBorder="1" applyAlignment="1">
      <alignment horizontal="justify" vertical="center" wrapText="1"/>
    </xf>
    <xf numFmtId="0" fontId="8" fillId="6" borderId="13" xfId="0" applyFont="1" applyFill="1" applyBorder="1" applyAlignment="1">
      <alignment horizontal="justify" vertical="center" wrapText="1"/>
    </xf>
    <xf numFmtId="0" fontId="8" fillId="4" borderId="18" xfId="0" applyFont="1" applyFill="1" applyBorder="1" applyAlignment="1">
      <alignment horizontal="center" vertical="center" wrapText="1"/>
    </xf>
    <xf numFmtId="0" fontId="8" fillId="4" borderId="19" xfId="0" applyFont="1" applyFill="1" applyBorder="1" applyAlignment="1">
      <alignment horizontal="center" vertical="center" wrapText="1"/>
    </xf>
    <xf numFmtId="0" fontId="8" fillId="0" borderId="6" xfId="0" applyFont="1" applyBorder="1" applyAlignment="1">
      <alignment horizontal="center" vertical="center" wrapText="1"/>
    </xf>
    <xf numFmtId="0" fontId="8" fillId="0" borderId="7" xfId="0" applyFont="1" applyBorder="1" applyAlignment="1">
      <alignment horizontal="center" vertical="center" wrapText="1"/>
    </xf>
    <xf numFmtId="0" fontId="8" fillId="0" borderId="8" xfId="0" applyFont="1" applyBorder="1" applyAlignment="1">
      <alignment horizontal="center" vertical="center" wrapText="1"/>
    </xf>
    <xf numFmtId="0" fontId="9" fillId="2" borderId="22" xfId="0" applyFont="1" applyFill="1" applyBorder="1" applyAlignment="1">
      <alignment horizontal="center" vertical="center" textRotation="90" wrapText="1"/>
    </xf>
    <xf numFmtId="0" fontId="9" fillId="2" borderId="23" xfId="0" applyFont="1" applyFill="1" applyBorder="1" applyAlignment="1">
      <alignment horizontal="center" vertical="center" textRotation="90" wrapText="1"/>
    </xf>
    <xf numFmtId="0" fontId="9" fillId="2" borderId="24" xfId="0" applyFont="1" applyFill="1" applyBorder="1" applyAlignment="1">
      <alignment horizontal="center" vertical="center" textRotation="90" wrapText="1"/>
    </xf>
    <xf numFmtId="0" fontId="10" fillId="4" borderId="18" xfId="0" applyFont="1" applyFill="1" applyBorder="1" applyAlignment="1">
      <alignment horizontal="center" vertical="center" wrapText="1"/>
    </xf>
    <xf numFmtId="0" fontId="10" fillId="4" borderId="19" xfId="0" applyFont="1" applyFill="1" applyBorder="1" applyAlignment="1">
      <alignment horizontal="center" vertical="center" wrapText="1"/>
    </xf>
    <xf numFmtId="0" fontId="9" fillId="0" borderId="14" xfId="0" applyFont="1" applyBorder="1" applyAlignment="1">
      <alignment horizontal="center" vertical="center" wrapText="1"/>
    </xf>
    <xf numFmtId="0" fontId="9" fillId="0" borderId="15" xfId="0" applyFont="1" applyBorder="1" applyAlignment="1">
      <alignment horizontal="center" vertical="center" wrapText="1"/>
    </xf>
    <xf numFmtId="0" fontId="9" fillId="0" borderId="16" xfId="0" applyFont="1" applyBorder="1" applyAlignment="1">
      <alignment horizontal="center" vertical="center" wrapText="1"/>
    </xf>
    <xf numFmtId="0" fontId="9" fillId="0" borderId="17" xfId="0" applyFont="1" applyBorder="1" applyAlignment="1">
      <alignment horizontal="center" vertical="center" wrapText="1"/>
    </xf>
    <xf numFmtId="0" fontId="9" fillId="4" borderId="10" xfId="0" applyFont="1" applyFill="1" applyBorder="1" applyAlignment="1">
      <alignment horizontal="right" vertical="center" wrapText="1"/>
    </xf>
    <xf numFmtId="0" fontId="9" fillId="4" borderId="9" xfId="0" applyFont="1" applyFill="1" applyBorder="1" applyAlignment="1">
      <alignment horizontal="right" vertical="center" wrapText="1"/>
    </xf>
    <xf numFmtId="0" fontId="9" fillId="4" borderId="11" xfId="0" applyFont="1" applyFill="1" applyBorder="1" applyAlignment="1">
      <alignment horizontal="right" vertical="center" wrapText="1"/>
    </xf>
    <xf numFmtId="0" fontId="9" fillId="0" borderId="10" xfId="0" applyFont="1" applyBorder="1" applyAlignment="1">
      <alignment horizontal="center" vertical="center" wrapText="1"/>
    </xf>
    <xf numFmtId="0" fontId="9" fillId="0" borderId="9" xfId="0" applyFont="1" applyBorder="1" applyAlignment="1">
      <alignment horizontal="center" vertical="center" wrapText="1"/>
    </xf>
    <xf numFmtId="0" fontId="9" fillId="0" borderId="11" xfId="0" applyFont="1" applyBorder="1" applyAlignment="1">
      <alignment horizontal="center" vertical="center" wrapText="1"/>
    </xf>
  </cellXfs>
  <cellStyles count="1">
    <cellStyle name="Normál" xfId="0" builtinId="0"/>
  </cellStyles>
  <dxfs count="0"/>
  <tableStyles count="0" defaultTableStyle="TableStyleMedium2" defaultPivotStyle="PivotStyleLight16"/>
  <colors>
    <mruColors>
      <color rgb="FFFFE4B5"/>
      <color rgb="FFD5E9F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téma">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E4B5"/>
  </sheetPr>
  <dimension ref="A1:M264"/>
  <sheetViews>
    <sheetView zoomScale="80" zoomScaleNormal="80" workbookViewId="0">
      <pane ySplit="1" topLeftCell="A2" activePane="bottomLeft" state="frozen"/>
      <selection pane="bottomLeft" activeCell="I11" sqref="I11"/>
    </sheetView>
  </sheetViews>
  <sheetFormatPr defaultColWidth="9.140625" defaultRowHeight="15.75" x14ac:dyDescent="0.25"/>
  <cols>
    <col min="1" max="1" width="12" style="6" customWidth="1"/>
    <col min="2" max="2" width="21.5703125" style="7" customWidth="1"/>
    <col min="3" max="3" width="23" style="6" customWidth="1"/>
    <col min="4" max="4" width="28.7109375" style="6" customWidth="1"/>
    <col min="5" max="5" width="24.5703125" style="6" customWidth="1"/>
    <col min="6" max="6" width="28" style="6" customWidth="1"/>
    <col min="7" max="7" width="24" style="6" customWidth="1"/>
    <col min="8" max="8" width="23.140625" style="6" customWidth="1"/>
    <col min="9" max="9" width="25.140625" style="6" customWidth="1"/>
    <col min="10" max="10" width="16.28515625" style="6" customWidth="1"/>
    <col min="11" max="11" width="11.28515625" style="6" customWidth="1"/>
    <col min="12" max="12" width="25.140625" style="6" customWidth="1"/>
    <col min="13" max="16384" width="9.140625" style="6"/>
  </cols>
  <sheetData>
    <row r="1" spans="1:13" s="7" customFormat="1" ht="48" thickBot="1" x14ac:dyDescent="0.3">
      <c r="A1" s="1" t="s">
        <v>0</v>
      </c>
      <c r="B1" s="2" t="s">
        <v>1</v>
      </c>
      <c r="C1" s="3" t="s">
        <v>2</v>
      </c>
      <c r="D1" s="3" t="s">
        <v>3</v>
      </c>
      <c r="E1" s="3" t="s">
        <v>4</v>
      </c>
      <c r="F1" s="3" t="s">
        <v>5</v>
      </c>
      <c r="G1" s="4" t="s">
        <v>6</v>
      </c>
      <c r="H1" s="5" t="s">
        <v>7</v>
      </c>
      <c r="I1" s="6"/>
      <c r="J1" s="6"/>
      <c r="K1" s="6"/>
      <c r="L1" s="6"/>
      <c r="M1" s="6"/>
    </row>
    <row r="2" spans="1:13" x14ac:dyDescent="0.25">
      <c r="A2" s="79">
        <v>1</v>
      </c>
      <c r="B2" s="73" t="s">
        <v>248</v>
      </c>
      <c r="C2" s="70" t="s">
        <v>10</v>
      </c>
      <c r="D2" s="70" t="s">
        <v>11</v>
      </c>
      <c r="E2" s="70" t="s">
        <v>12</v>
      </c>
      <c r="F2" s="70" t="s">
        <v>13</v>
      </c>
      <c r="G2" s="62" t="s">
        <v>133</v>
      </c>
      <c r="H2" s="63"/>
    </row>
    <row r="3" spans="1:13" ht="32.25" thickBot="1" x14ac:dyDescent="0.3">
      <c r="A3" s="80"/>
      <c r="B3" s="74"/>
      <c r="C3" s="71"/>
      <c r="D3" s="71"/>
      <c r="E3" s="71"/>
      <c r="F3" s="71"/>
      <c r="G3" s="8" t="s">
        <v>147</v>
      </c>
      <c r="H3" s="9">
        <v>3</v>
      </c>
      <c r="K3" s="10"/>
    </row>
    <row r="4" spans="1:13" x14ac:dyDescent="0.25">
      <c r="A4" s="80"/>
      <c r="B4" s="74"/>
      <c r="C4" s="71"/>
      <c r="D4" s="71"/>
      <c r="E4" s="71"/>
      <c r="F4" s="71"/>
      <c r="G4" s="62" t="s">
        <v>170</v>
      </c>
      <c r="H4" s="63"/>
    </row>
    <row r="5" spans="1:13" ht="47.25" x14ac:dyDescent="0.25">
      <c r="A5" s="80"/>
      <c r="B5" s="74"/>
      <c r="C5" s="71"/>
      <c r="D5" s="71"/>
      <c r="E5" s="71"/>
      <c r="F5" s="71"/>
      <c r="G5" s="8" t="s">
        <v>175</v>
      </c>
      <c r="H5" s="9">
        <v>2</v>
      </c>
      <c r="K5" s="10"/>
    </row>
    <row r="6" spans="1:13" ht="16.5" thickBot="1" x14ac:dyDescent="0.3">
      <c r="A6" s="80"/>
      <c r="B6" s="74"/>
      <c r="C6" s="72"/>
      <c r="D6" s="72"/>
      <c r="E6" s="72"/>
      <c r="F6" s="72"/>
      <c r="G6" s="64" t="s">
        <v>8</v>
      </c>
      <c r="H6" s="66">
        <f>SUM(H5,H3)</f>
        <v>5</v>
      </c>
    </row>
    <row r="7" spans="1:13" ht="150" customHeight="1" thickBot="1" x14ac:dyDescent="0.3">
      <c r="A7" s="81"/>
      <c r="B7" s="75"/>
      <c r="C7" s="68" t="s">
        <v>215</v>
      </c>
      <c r="D7" s="68"/>
      <c r="E7" s="68"/>
      <c r="F7" s="69"/>
      <c r="G7" s="65"/>
      <c r="H7" s="67"/>
    </row>
    <row r="8" spans="1:13" x14ac:dyDescent="0.25">
      <c r="A8" s="79">
        <v>2</v>
      </c>
      <c r="B8" s="73" t="s">
        <v>249</v>
      </c>
      <c r="C8" s="70" t="s">
        <v>14</v>
      </c>
      <c r="D8" s="70" t="s">
        <v>15</v>
      </c>
      <c r="E8" s="70" t="s">
        <v>16</v>
      </c>
      <c r="F8" s="70" t="s">
        <v>17</v>
      </c>
      <c r="G8" s="62" t="s">
        <v>127</v>
      </c>
      <c r="H8" s="63"/>
    </row>
    <row r="9" spans="1:13" ht="32.25" thickBot="1" x14ac:dyDescent="0.3">
      <c r="A9" s="80"/>
      <c r="B9" s="74"/>
      <c r="C9" s="71"/>
      <c r="D9" s="71"/>
      <c r="E9" s="71"/>
      <c r="F9" s="71"/>
      <c r="G9" s="8" t="s">
        <v>137</v>
      </c>
      <c r="H9" s="9">
        <v>1</v>
      </c>
      <c r="K9" s="10"/>
    </row>
    <row r="10" spans="1:13" x14ac:dyDescent="0.25">
      <c r="A10" s="80"/>
      <c r="B10" s="74"/>
      <c r="C10" s="71"/>
      <c r="D10" s="71"/>
      <c r="E10" s="71"/>
      <c r="F10" s="71"/>
      <c r="G10" s="62" t="s">
        <v>133</v>
      </c>
      <c r="H10" s="63"/>
    </row>
    <row r="11" spans="1:13" ht="32.25" thickBot="1" x14ac:dyDescent="0.3">
      <c r="A11" s="80"/>
      <c r="B11" s="74"/>
      <c r="C11" s="71"/>
      <c r="D11" s="71"/>
      <c r="E11" s="71"/>
      <c r="F11" s="71"/>
      <c r="G11" s="8" t="s">
        <v>149</v>
      </c>
      <c r="H11" s="9">
        <v>2</v>
      </c>
      <c r="K11" s="10"/>
    </row>
    <row r="12" spans="1:13" x14ac:dyDescent="0.25">
      <c r="A12" s="80"/>
      <c r="B12" s="74"/>
      <c r="C12" s="71"/>
      <c r="D12" s="71"/>
      <c r="E12" s="71"/>
      <c r="F12" s="71"/>
      <c r="G12" s="62" t="s">
        <v>170</v>
      </c>
      <c r="H12" s="63"/>
    </row>
    <row r="13" spans="1:13" ht="47.25" x14ac:dyDescent="0.25">
      <c r="A13" s="80"/>
      <c r="B13" s="74"/>
      <c r="C13" s="71"/>
      <c r="D13" s="71"/>
      <c r="E13" s="71"/>
      <c r="F13" s="71"/>
      <c r="G13" s="8" t="s">
        <v>177</v>
      </c>
      <c r="H13" s="9">
        <v>1</v>
      </c>
      <c r="K13" s="10"/>
    </row>
    <row r="14" spans="1:13" ht="147" customHeight="1" thickBot="1" x14ac:dyDescent="0.3">
      <c r="A14" s="80"/>
      <c r="B14" s="74"/>
      <c r="C14" s="72"/>
      <c r="D14" s="72"/>
      <c r="E14" s="72"/>
      <c r="F14" s="72"/>
      <c r="G14" s="64" t="s">
        <v>8</v>
      </c>
      <c r="H14" s="66">
        <f>SUM(H13,H11,H9)</f>
        <v>4</v>
      </c>
    </row>
    <row r="15" spans="1:13" ht="150" customHeight="1" thickBot="1" x14ac:dyDescent="0.3">
      <c r="A15" s="81"/>
      <c r="B15" s="75"/>
      <c r="C15" s="82" t="s">
        <v>214</v>
      </c>
      <c r="D15" s="68"/>
      <c r="E15" s="68"/>
      <c r="F15" s="69"/>
      <c r="G15" s="65"/>
      <c r="H15" s="67"/>
    </row>
    <row r="16" spans="1:13" x14ac:dyDescent="0.25">
      <c r="A16" s="79">
        <v>3</v>
      </c>
      <c r="B16" s="73" t="s">
        <v>249</v>
      </c>
      <c r="C16" s="70" t="s">
        <v>18</v>
      </c>
      <c r="D16" s="70" t="s">
        <v>19</v>
      </c>
      <c r="E16" s="70" t="s">
        <v>20</v>
      </c>
      <c r="F16" s="70" t="s">
        <v>21</v>
      </c>
      <c r="G16" s="62" t="s">
        <v>132</v>
      </c>
      <c r="H16" s="63"/>
    </row>
    <row r="17" spans="1:11" ht="31.5" x14ac:dyDescent="0.25">
      <c r="A17" s="80"/>
      <c r="B17" s="74"/>
      <c r="C17" s="71"/>
      <c r="D17" s="71"/>
      <c r="E17" s="71"/>
      <c r="F17" s="71"/>
      <c r="G17" s="8" t="s">
        <v>140</v>
      </c>
      <c r="H17" s="9">
        <v>1</v>
      </c>
    </row>
    <row r="18" spans="1:11" ht="31.5" x14ac:dyDescent="0.25">
      <c r="A18" s="80"/>
      <c r="B18" s="74"/>
      <c r="C18" s="71"/>
      <c r="D18" s="71"/>
      <c r="E18" s="71"/>
      <c r="F18" s="71"/>
      <c r="G18" s="8" t="s">
        <v>141</v>
      </c>
      <c r="H18" s="9">
        <v>1</v>
      </c>
      <c r="K18" s="10"/>
    </row>
    <row r="19" spans="1:11" ht="141" customHeight="1" thickBot="1" x14ac:dyDescent="0.3">
      <c r="A19" s="80"/>
      <c r="B19" s="74"/>
      <c r="C19" s="72"/>
      <c r="D19" s="72"/>
      <c r="E19" s="72"/>
      <c r="F19" s="72"/>
      <c r="G19" s="64" t="s">
        <v>8</v>
      </c>
      <c r="H19" s="66">
        <f>SUM(H17:H18)</f>
        <v>2</v>
      </c>
    </row>
    <row r="20" spans="1:11" ht="150" customHeight="1" thickBot="1" x14ac:dyDescent="0.3">
      <c r="A20" s="81"/>
      <c r="B20" s="75"/>
      <c r="C20" s="68" t="s">
        <v>213</v>
      </c>
      <c r="D20" s="68"/>
      <c r="E20" s="68"/>
      <c r="F20" s="69"/>
      <c r="G20" s="65"/>
      <c r="H20" s="67"/>
    </row>
    <row r="21" spans="1:11" x14ac:dyDescent="0.25">
      <c r="A21" s="79">
        <v>4</v>
      </c>
      <c r="B21" s="73" t="s">
        <v>249</v>
      </c>
      <c r="C21" s="70" t="s">
        <v>22</v>
      </c>
      <c r="D21" s="70" t="s">
        <v>23</v>
      </c>
      <c r="E21" s="70" t="s">
        <v>24</v>
      </c>
      <c r="F21" s="70" t="s">
        <v>25</v>
      </c>
      <c r="G21" s="62" t="s">
        <v>217</v>
      </c>
      <c r="H21" s="63"/>
    </row>
    <row r="22" spans="1:11" ht="31.5" x14ac:dyDescent="0.25">
      <c r="A22" s="80"/>
      <c r="B22" s="74"/>
      <c r="C22" s="71"/>
      <c r="D22" s="71"/>
      <c r="E22" s="71"/>
      <c r="F22" s="71"/>
      <c r="G22" s="8" t="s">
        <v>218</v>
      </c>
      <c r="H22" s="9">
        <v>3</v>
      </c>
    </row>
    <row r="23" spans="1:11" x14ac:dyDescent="0.25">
      <c r="A23" s="80"/>
      <c r="B23" s="74"/>
      <c r="C23" s="71"/>
      <c r="D23" s="71"/>
      <c r="E23" s="71"/>
      <c r="F23" s="71"/>
      <c r="G23" s="8" t="s">
        <v>219</v>
      </c>
      <c r="H23" s="9">
        <v>3</v>
      </c>
    </row>
    <row r="24" spans="1:11" ht="32.25" thickBot="1" x14ac:dyDescent="0.3">
      <c r="A24" s="80"/>
      <c r="B24" s="74"/>
      <c r="C24" s="71"/>
      <c r="D24" s="71"/>
      <c r="E24" s="71"/>
      <c r="F24" s="71"/>
      <c r="G24" s="8" t="s">
        <v>220</v>
      </c>
      <c r="H24" s="9">
        <v>3</v>
      </c>
    </row>
    <row r="25" spans="1:11" x14ac:dyDescent="0.25">
      <c r="A25" s="80"/>
      <c r="B25" s="74"/>
      <c r="C25" s="71"/>
      <c r="D25" s="71"/>
      <c r="E25" s="71"/>
      <c r="F25" s="71"/>
      <c r="G25" s="62" t="s">
        <v>125</v>
      </c>
      <c r="H25" s="63"/>
    </row>
    <row r="26" spans="1:11" x14ac:dyDescent="0.25">
      <c r="A26" s="80"/>
      <c r="B26" s="74"/>
      <c r="C26" s="71"/>
      <c r="D26" s="71"/>
      <c r="E26" s="71"/>
      <c r="F26" s="71"/>
      <c r="G26" s="8" t="s">
        <v>138</v>
      </c>
      <c r="H26" s="9">
        <v>2</v>
      </c>
      <c r="K26" s="10"/>
    </row>
    <row r="27" spans="1:11" ht="63" x14ac:dyDescent="0.25">
      <c r="A27" s="80"/>
      <c r="B27" s="74"/>
      <c r="C27" s="71"/>
      <c r="D27" s="71"/>
      <c r="E27" s="71"/>
      <c r="F27" s="71"/>
      <c r="G27" s="8" t="s">
        <v>139</v>
      </c>
      <c r="H27" s="9">
        <v>1</v>
      </c>
      <c r="K27" s="10"/>
    </row>
    <row r="28" spans="1:11" ht="16.5" thickBot="1" x14ac:dyDescent="0.3">
      <c r="A28" s="80"/>
      <c r="B28" s="74"/>
      <c r="C28" s="72"/>
      <c r="D28" s="72"/>
      <c r="E28" s="72"/>
      <c r="F28" s="72"/>
      <c r="G28" s="64" t="s">
        <v>8</v>
      </c>
      <c r="H28" s="66">
        <f>SUM(H26:H27,H24,H23,H22)</f>
        <v>12</v>
      </c>
    </row>
    <row r="29" spans="1:11" ht="150" customHeight="1" thickBot="1" x14ac:dyDescent="0.3">
      <c r="A29" s="81"/>
      <c r="B29" s="75"/>
      <c r="C29" s="68" t="s">
        <v>212</v>
      </c>
      <c r="D29" s="68"/>
      <c r="E29" s="68"/>
      <c r="F29" s="69"/>
      <c r="G29" s="65"/>
      <c r="H29" s="67"/>
    </row>
    <row r="30" spans="1:11" x14ac:dyDescent="0.25">
      <c r="A30" s="79">
        <v>5</v>
      </c>
      <c r="B30" s="73" t="s">
        <v>249</v>
      </c>
      <c r="C30" s="70" t="s">
        <v>26</v>
      </c>
      <c r="D30" s="70" t="s">
        <v>27</v>
      </c>
      <c r="E30" s="70" t="s">
        <v>28</v>
      </c>
      <c r="F30" s="70" t="s">
        <v>29</v>
      </c>
      <c r="G30" s="62" t="s">
        <v>125</v>
      </c>
      <c r="H30" s="63"/>
    </row>
    <row r="31" spans="1:11" ht="31.5" x14ac:dyDescent="0.25">
      <c r="A31" s="80"/>
      <c r="B31" s="74"/>
      <c r="C31" s="71"/>
      <c r="D31" s="71"/>
      <c r="E31" s="71"/>
      <c r="F31" s="71"/>
      <c r="G31" s="8" t="s">
        <v>135</v>
      </c>
      <c r="H31" s="9">
        <v>4</v>
      </c>
      <c r="K31" s="10"/>
    </row>
    <row r="32" spans="1:11" x14ac:dyDescent="0.25">
      <c r="A32" s="80"/>
      <c r="B32" s="74"/>
      <c r="C32" s="71"/>
      <c r="D32" s="71"/>
      <c r="E32" s="71"/>
      <c r="F32" s="71"/>
      <c r="G32" s="8" t="s">
        <v>138</v>
      </c>
      <c r="H32" s="9">
        <v>5</v>
      </c>
    </row>
    <row r="33" spans="1:11" ht="63" x14ac:dyDescent="0.25">
      <c r="A33" s="80"/>
      <c r="B33" s="74"/>
      <c r="C33" s="71"/>
      <c r="D33" s="71"/>
      <c r="E33" s="71"/>
      <c r="F33" s="71"/>
      <c r="G33" s="8" t="s">
        <v>126</v>
      </c>
      <c r="H33" s="9">
        <v>4</v>
      </c>
      <c r="K33" s="10"/>
    </row>
    <row r="34" spans="1:11" ht="108" customHeight="1" thickBot="1" x14ac:dyDescent="0.3">
      <c r="A34" s="80"/>
      <c r="B34" s="74"/>
      <c r="C34" s="72"/>
      <c r="D34" s="72"/>
      <c r="E34" s="72"/>
      <c r="F34" s="72"/>
      <c r="G34" s="64" t="s">
        <v>8</v>
      </c>
      <c r="H34" s="66">
        <f>SUM(H31:H33)</f>
        <v>13</v>
      </c>
    </row>
    <row r="35" spans="1:11" ht="150" customHeight="1" thickBot="1" x14ac:dyDescent="0.3">
      <c r="A35" s="81"/>
      <c r="B35" s="75"/>
      <c r="C35" s="68" t="s">
        <v>211</v>
      </c>
      <c r="D35" s="68"/>
      <c r="E35" s="68"/>
      <c r="F35" s="69"/>
      <c r="G35" s="65"/>
      <c r="H35" s="67"/>
    </row>
    <row r="36" spans="1:11" x14ac:dyDescent="0.25">
      <c r="A36" s="79">
        <v>6</v>
      </c>
      <c r="B36" s="73" t="s">
        <v>250</v>
      </c>
      <c r="C36" s="70" t="s">
        <v>30</v>
      </c>
      <c r="D36" s="70" t="s">
        <v>31</v>
      </c>
      <c r="E36" s="70" t="s">
        <v>32</v>
      </c>
      <c r="F36" s="70" t="s">
        <v>33</v>
      </c>
      <c r="G36" s="62" t="s">
        <v>221</v>
      </c>
      <c r="H36" s="63"/>
    </row>
    <row r="37" spans="1:11" x14ac:dyDescent="0.25">
      <c r="A37" s="80"/>
      <c r="B37" s="74"/>
      <c r="C37" s="71"/>
      <c r="D37" s="71"/>
      <c r="E37" s="71"/>
      <c r="F37" s="71"/>
      <c r="G37" s="8" t="s">
        <v>222</v>
      </c>
      <c r="H37" s="9">
        <v>10</v>
      </c>
    </row>
    <row r="38" spans="1:11" ht="31.5" x14ac:dyDescent="0.25">
      <c r="A38" s="80"/>
      <c r="B38" s="74"/>
      <c r="C38" s="71"/>
      <c r="D38" s="71"/>
      <c r="E38" s="71"/>
      <c r="F38" s="71"/>
      <c r="G38" s="8" t="s">
        <v>223</v>
      </c>
      <c r="H38" s="9">
        <v>10</v>
      </c>
    </row>
    <row r="39" spans="1:11" ht="31.5" x14ac:dyDescent="0.25">
      <c r="A39" s="80"/>
      <c r="B39" s="74"/>
      <c r="C39" s="71"/>
      <c r="D39" s="71"/>
      <c r="E39" s="71"/>
      <c r="F39" s="71"/>
      <c r="G39" s="8" t="s">
        <v>224</v>
      </c>
      <c r="H39" s="9">
        <v>10</v>
      </c>
    </row>
    <row r="40" spans="1:11" ht="48" thickBot="1" x14ac:dyDescent="0.3">
      <c r="A40" s="80"/>
      <c r="B40" s="74"/>
      <c r="C40" s="71"/>
      <c r="D40" s="71"/>
      <c r="E40" s="71"/>
      <c r="F40" s="71"/>
      <c r="G40" s="8" t="s">
        <v>225</v>
      </c>
      <c r="H40" s="9">
        <v>6</v>
      </c>
    </row>
    <row r="41" spans="1:11" x14ac:dyDescent="0.25">
      <c r="A41" s="80"/>
      <c r="B41" s="74"/>
      <c r="C41" s="71"/>
      <c r="D41" s="71"/>
      <c r="E41" s="71"/>
      <c r="F41" s="71"/>
      <c r="G41" s="62" t="s">
        <v>226</v>
      </c>
      <c r="H41" s="63"/>
    </row>
    <row r="42" spans="1:11" ht="78.75" x14ac:dyDescent="0.25">
      <c r="A42" s="80"/>
      <c r="B42" s="74"/>
      <c r="C42" s="71"/>
      <c r="D42" s="71"/>
      <c r="E42" s="71"/>
      <c r="F42" s="71"/>
      <c r="G42" s="8" t="s">
        <v>227</v>
      </c>
      <c r="H42" s="9">
        <v>12</v>
      </c>
    </row>
    <row r="43" spans="1:11" ht="63" x14ac:dyDescent="0.25">
      <c r="A43" s="80"/>
      <c r="B43" s="74"/>
      <c r="C43" s="71"/>
      <c r="D43" s="71"/>
      <c r="E43" s="71"/>
      <c r="F43" s="71"/>
      <c r="G43" s="8" t="s">
        <v>228</v>
      </c>
      <c r="H43" s="9">
        <v>12</v>
      </c>
    </row>
    <row r="44" spans="1:11" ht="31.5" x14ac:dyDescent="0.25">
      <c r="A44" s="80"/>
      <c r="B44" s="74"/>
      <c r="C44" s="71"/>
      <c r="D44" s="71"/>
      <c r="E44" s="71"/>
      <c r="F44" s="71"/>
      <c r="G44" s="8" t="s">
        <v>229</v>
      </c>
      <c r="H44" s="9">
        <v>12</v>
      </c>
    </row>
    <row r="45" spans="1:11" ht="63" x14ac:dyDescent="0.25">
      <c r="A45" s="80"/>
      <c r="B45" s="74"/>
      <c r="C45" s="71"/>
      <c r="D45" s="71"/>
      <c r="E45" s="71"/>
      <c r="F45" s="71"/>
      <c r="G45" s="8" t="s">
        <v>230</v>
      </c>
      <c r="H45" s="9">
        <v>5</v>
      </c>
    </row>
    <row r="46" spans="1:11" ht="63" x14ac:dyDescent="0.25">
      <c r="A46" s="80"/>
      <c r="B46" s="74"/>
      <c r="C46" s="71"/>
      <c r="D46" s="71"/>
      <c r="E46" s="71"/>
      <c r="F46" s="71"/>
      <c r="G46" s="8" t="s">
        <v>231</v>
      </c>
      <c r="H46" s="9">
        <v>5</v>
      </c>
    </row>
    <row r="47" spans="1:11" ht="47.25" x14ac:dyDescent="0.25">
      <c r="A47" s="80"/>
      <c r="B47" s="74"/>
      <c r="C47" s="71"/>
      <c r="D47" s="71"/>
      <c r="E47" s="71"/>
      <c r="F47" s="71"/>
      <c r="G47" s="8" t="s">
        <v>232</v>
      </c>
      <c r="H47" s="9">
        <v>5</v>
      </c>
    </row>
    <row r="48" spans="1:11" x14ac:dyDescent="0.25">
      <c r="A48" s="80"/>
      <c r="B48" s="74"/>
      <c r="C48" s="71"/>
      <c r="D48" s="71"/>
      <c r="E48" s="71"/>
      <c r="F48" s="71"/>
      <c r="G48" s="8" t="s">
        <v>233</v>
      </c>
      <c r="H48" s="9">
        <v>8</v>
      </c>
    </row>
    <row r="49" spans="1:11" ht="31.5" x14ac:dyDescent="0.25">
      <c r="A49" s="80"/>
      <c r="B49" s="74"/>
      <c r="C49" s="71"/>
      <c r="D49" s="71"/>
      <c r="E49" s="71"/>
      <c r="F49" s="71"/>
      <c r="G49" s="8" t="s">
        <v>234</v>
      </c>
      <c r="H49" s="9">
        <v>4</v>
      </c>
    </row>
    <row r="50" spans="1:11" ht="47.25" x14ac:dyDescent="0.25">
      <c r="A50" s="80"/>
      <c r="B50" s="74"/>
      <c r="C50" s="71"/>
      <c r="D50" s="71"/>
      <c r="E50" s="71"/>
      <c r="F50" s="71"/>
      <c r="G50" s="8" t="s">
        <v>235</v>
      </c>
      <c r="H50" s="9">
        <v>5</v>
      </c>
    </row>
    <row r="51" spans="1:11" ht="32.25" thickBot="1" x14ac:dyDescent="0.3">
      <c r="A51" s="80"/>
      <c r="B51" s="74"/>
      <c r="C51" s="71"/>
      <c r="D51" s="71"/>
      <c r="E51" s="71"/>
      <c r="F51" s="71"/>
      <c r="G51" s="8" t="s">
        <v>236</v>
      </c>
      <c r="H51" s="9">
        <v>4</v>
      </c>
    </row>
    <row r="52" spans="1:11" x14ac:dyDescent="0.25">
      <c r="A52" s="80"/>
      <c r="B52" s="74"/>
      <c r="C52" s="71"/>
      <c r="D52" s="71"/>
      <c r="E52" s="71"/>
      <c r="F52" s="71"/>
      <c r="G52" s="62" t="s">
        <v>125</v>
      </c>
      <c r="H52" s="63"/>
    </row>
    <row r="53" spans="1:11" ht="63" x14ac:dyDescent="0.25">
      <c r="A53" s="80"/>
      <c r="B53" s="74"/>
      <c r="C53" s="71"/>
      <c r="D53" s="71"/>
      <c r="E53" s="71"/>
      <c r="F53" s="71"/>
      <c r="G53" s="8" t="s">
        <v>139</v>
      </c>
      <c r="H53" s="9">
        <v>1</v>
      </c>
    </row>
    <row r="54" spans="1:11" ht="16.5" thickBot="1" x14ac:dyDescent="0.3">
      <c r="A54" s="80"/>
      <c r="B54" s="74"/>
      <c r="C54" s="72"/>
      <c r="D54" s="72"/>
      <c r="E54" s="72"/>
      <c r="F54" s="72"/>
      <c r="G54" s="64" t="s">
        <v>8</v>
      </c>
      <c r="H54" s="66">
        <f>SUM(H37:H53)</f>
        <v>109</v>
      </c>
    </row>
    <row r="55" spans="1:11" ht="150" customHeight="1" thickBot="1" x14ac:dyDescent="0.3">
      <c r="A55" s="81"/>
      <c r="B55" s="75"/>
      <c r="C55" s="68" t="s">
        <v>210</v>
      </c>
      <c r="D55" s="68"/>
      <c r="E55" s="68"/>
      <c r="F55" s="69"/>
      <c r="G55" s="65"/>
      <c r="H55" s="67"/>
    </row>
    <row r="56" spans="1:11" ht="15.75" customHeight="1" x14ac:dyDescent="0.25">
      <c r="A56" s="79">
        <v>7</v>
      </c>
      <c r="B56" s="73" t="s">
        <v>251</v>
      </c>
      <c r="C56" s="70" t="s">
        <v>34</v>
      </c>
      <c r="D56" s="70" t="s">
        <v>35</v>
      </c>
      <c r="E56" s="70" t="s">
        <v>36</v>
      </c>
      <c r="F56" s="70" t="s">
        <v>37</v>
      </c>
      <c r="G56" s="62" t="s">
        <v>243</v>
      </c>
      <c r="H56" s="63"/>
    </row>
    <row r="57" spans="1:11" ht="31.5" x14ac:dyDescent="0.25">
      <c r="A57" s="80"/>
      <c r="B57" s="74"/>
      <c r="C57" s="71"/>
      <c r="D57" s="71"/>
      <c r="E57" s="71"/>
      <c r="F57" s="71"/>
      <c r="G57" s="8" t="s">
        <v>244</v>
      </c>
      <c r="H57" s="9">
        <v>1</v>
      </c>
    </row>
    <row r="58" spans="1:11" ht="47.25" x14ac:dyDescent="0.25">
      <c r="A58" s="80"/>
      <c r="B58" s="74"/>
      <c r="C58" s="71"/>
      <c r="D58" s="71"/>
      <c r="E58" s="71"/>
      <c r="F58" s="71"/>
      <c r="G58" s="8" t="s">
        <v>245</v>
      </c>
      <c r="H58" s="9">
        <v>9</v>
      </c>
    </row>
    <row r="59" spans="1:11" ht="31.5" x14ac:dyDescent="0.25">
      <c r="A59" s="80"/>
      <c r="B59" s="74"/>
      <c r="C59" s="71"/>
      <c r="D59" s="71"/>
      <c r="E59" s="71"/>
      <c r="F59" s="71"/>
      <c r="G59" s="8" t="s">
        <v>244</v>
      </c>
      <c r="H59" s="9">
        <v>2</v>
      </c>
    </row>
    <row r="60" spans="1:11" ht="63" x14ac:dyDescent="0.25">
      <c r="A60" s="80"/>
      <c r="B60" s="74"/>
      <c r="C60" s="71"/>
      <c r="D60" s="71"/>
      <c r="E60" s="71"/>
      <c r="F60" s="71"/>
      <c r="G60" s="8" t="s">
        <v>246</v>
      </c>
      <c r="H60" s="9">
        <v>5</v>
      </c>
    </row>
    <row r="61" spans="1:11" ht="16.5" thickBot="1" x14ac:dyDescent="0.3">
      <c r="A61" s="80"/>
      <c r="B61" s="74"/>
      <c r="C61" s="71"/>
      <c r="D61" s="71"/>
      <c r="E61" s="71"/>
      <c r="F61" s="71"/>
      <c r="G61" s="8" t="s">
        <v>247</v>
      </c>
      <c r="H61" s="9">
        <v>1</v>
      </c>
    </row>
    <row r="62" spans="1:11" x14ac:dyDescent="0.25">
      <c r="A62" s="80"/>
      <c r="B62" s="74"/>
      <c r="C62" s="71"/>
      <c r="D62" s="71"/>
      <c r="E62" s="71"/>
      <c r="F62" s="71"/>
      <c r="G62" s="62" t="s">
        <v>132</v>
      </c>
      <c r="H62" s="63"/>
    </row>
    <row r="63" spans="1:11" ht="31.5" x14ac:dyDescent="0.25">
      <c r="A63" s="80"/>
      <c r="B63" s="74"/>
      <c r="C63" s="71"/>
      <c r="D63" s="71"/>
      <c r="E63" s="71"/>
      <c r="F63" s="71"/>
      <c r="G63" s="8" t="s">
        <v>141</v>
      </c>
      <c r="H63" s="9">
        <v>1</v>
      </c>
    </row>
    <row r="64" spans="1:11" x14ac:dyDescent="0.25">
      <c r="A64" s="80"/>
      <c r="B64" s="74"/>
      <c r="C64" s="71"/>
      <c r="D64" s="71"/>
      <c r="E64" s="71"/>
      <c r="F64" s="71"/>
      <c r="G64" s="8" t="s">
        <v>144</v>
      </c>
      <c r="H64" s="9">
        <v>2</v>
      </c>
      <c r="K64" s="10"/>
    </row>
    <row r="65" spans="1:11" x14ac:dyDescent="0.25">
      <c r="A65" s="80"/>
      <c r="B65" s="74"/>
      <c r="C65" s="71"/>
      <c r="D65" s="71"/>
      <c r="E65" s="71"/>
      <c r="F65" s="71"/>
      <c r="G65" s="8" t="s">
        <v>145</v>
      </c>
      <c r="H65" s="9">
        <v>5</v>
      </c>
      <c r="K65" s="10"/>
    </row>
    <row r="66" spans="1:11" x14ac:dyDescent="0.25">
      <c r="A66" s="80"/>
      <c r="B66" s="74"/>
      <c r="C66" s="71"/>
      <c r="D66" s="71"/>
      <c r="E66" s="71"/>
      <c r="F66" s="71"/>
      <c r="G66" s="8" t="s">
        <v>146</v>
      </c>
      <c r="H66" s="9">
        <v>1</v>
      </c>
      <c r="K66" s="10"/>
    </row>
    <row r="67" spans="1:11" ht="105.75" customHeight="1" thickBot="1" x14ac:dyDescent="0.3">
      <c r="A67" s="80"/>
      <c r="B67" s="74"/>
      <c r="C67" s="72"/>
      <c r="D67" s="72"/>
      <c r="E67" s="72"/>
      <c r="F67" s="72"/>
      <c r="G67" s="64" t="s">
        <v>8</v>
      </c>
      <c r="H67" s="66">
        <f>SUM(H57:H66)</f>
        <v>27</v>
      </c>
    </row>
    <row r="68" spans="1:11" ht="150" customHeight="1" thickBot="1" x14ac:dyDescent="0.3">
      <c r="A68" s="81"/>
      <c r="B68" s="75"/>
      <c r="C68" s="68" t="s">
        <v>209</v>
      </c>
      <c r="D68" s="68"/>
      <c r="E68" s="68"/>
      <c r="F68" s="69"/>
      <c r="G68" s="65"/>
      <c r="H68" s="67"/>
    </row>
    <row r="69" spans="1:11" x14ac:dyDescent="0.25">
      <c r="A69" s="79">
        <v>8</v>
      </c>
      <c r="B69" s="73" t="s">
        <v>251</v>
      </c>
      <c r="C69" s="70" t="s">
        <v>38</v>
      </c>
      <c r="D69" s="70" t="s">
        <v>39</v>
      </c>
      <c r="E69" s="76" t="s">
        <v>36</v>
      </c>
      <c r="F69" s="70" t="s">
        <v>40</v>
      </c>
      <c r="G69" s="62" t="s">
        <v>132</v>
      </c>
      <c r="H69" s="63"/>
    </row>
    <row r="70" spans="1:11" ht="31.5" x14ac:dyDescent="0.25">
      <c r="A70" s="80"/>
      <c r="B70" s="74"/>
      <c r="C70" s="71"/>
      <c r="D70" s="71"/>
      <c r="E70" s="77"/>
      <c r="F70" s="71"/>
      <c r="G70" s="8" t="s">
        <v>140</v>
      </c>
      <c r="H70" s="9">
        <v>1</v>
      </c>
    </row>
    <row r="71" spans="1:11" ht="31.5" x14ac:dyDescent="0.25">
      <c r="A71" s="80"/>
      <c r="B71" s="74"/>
      <c r="C71" s="71"/>
      <c r="D71" s="71"/>
      <c r="E71" s="77"/>
      <c r="F71" s="71"/>
      <c r="G71" s="8" t="s">
        <v>142</v>
      </c>
      <c r="H71" s="9">
        <v>1</v>
      </c>
      <c r="K71" s="10"/>
    </row>
    <row r="72" spans="1:11" x14ac:dyDescent="0.25">
      <c r="A72" s="80"/>
      <c r="B72" s="74"/>
      <c r="C72" s="71"/>
      <c r="D72" s="71"/>
      <c r="E72" s="77"/>
      <c r="F72" s="71"/>
      <c r="G72" s="8" t="s">
        <v>144</v>
      </c>
      <c r="H72" s="9">
        <v>1</v>
      </c>
    </row>
    <row r="73" spans="1:11" x14ac:dyDescent="0.25">
      <c r="A73" s="80"/>
      <c r="B73" s="74"/>
      <c r="C73" s="71"/>
      <c r="D73" s="71"/>
      <c r="E73" s="77"/>
      <c r="F73" s="71"/>
      <c r="G73" s="8" t="s">
        <v>146</v>
      </c>
      <c r="H73" s="9">
        <v>1</v>
      </c>
    </row>
    <row r="74" spans="1:11" ht="141" customHeight="1" thickBot="1" x14ac:dyDescent="0.3">
      <c r="A74" s="80"/>
      <c r="B74" s="74"/>
      <c r="C74" s="72"/>
      <c r="D74" s="72"/>
      <c r="E74" s="78"/>
      <c r="F74" s="72"/>
      <c r="G74" s="64" t="s">
        <v>8</v>
      </c>
      <c r="H74" s="66">
        <f>SUM(H70:H73)</f>
        <v>4</v>
      </c>
    </row>
    <row r="75" spans="1:11" ht="150" customHeight="1" thickBot="1" x14ac:dyDescent="0.3">
      <c r="A75" s="81"/>
      <c r="B75" s="75"/>
      <c r="C75" s="68" t="s">
        <v>208</v>
      </c>
      <c r="D75" s="68"/>
      <c r="E75" s="68"/>
      <c r="F75" s="69"/>
      <c r="G75" s="65"/>
      <c r="H75" s="67"/>
    </row>
    <row r="76" spans="1:11" x14ac:dyDescent="0.25">
      <c r="A76" s="79">
        <v>9</v>
      </c>
      <c r="B76" s="73" t="s">
        <v>252</v>
      </c>
      <c r="C76" s="70" t="s">
        <v>41</v>
      </c>
      <c r="D76" s="70" t="s">
        <v>42</v>
      </c>
      <c r="E76" s="70" t="s">
        <v>43</v>
      </c>
      <c r="F76" s="70" t="s">
        <v>44</v>
      </c>
      <c r="G76" s="62" t="s">
        <v>132</v>
      </c>
      <c r="H76" s="63"/>
      <c r="I76" s="10"/>
    </row>
    <row r="77" spans="1:11" ht="31.5" x14ac:dyDescent="0.25">
      <c r="A77" s="80"/>
      <c r="B77" s="74"/>
      <c r="C77" s="71"/>
      <c r="D77" s="71"/>
      <c r="E77" s="71"/>
      <c r="F77" s="71"/>
      <c r="G77" s="8" t="s">
        <v>140</v>
      </c>
      <c r="H77" s="9">
        <v>1</v>
      </c>
    </row>
    <row r="78" spans="1:11" ht="31.5" x14ac:dyDescent="0.25">
      <c r="A78" s="80"/>
      <c r="B78" s="74"/>
      <c r="C78" s="71"/>
      <c r="D78" s="71"/>
      <c r="E78" s="71"/>
      <c r="F78" s="71"/>
      <c r="G78" s="8" t="s">
        <v>141</v>
      </c>
      <c r="H78" s="9">
        <v>1</v>
      </c>
    </row>
    <row r="79" spans="1:11" ht="16.5" thickBot="1" x14ac:dyDescent="0.3">
      <c r="A79" s="80"/>
      <c r="B79" s="74"/>
      <c r="C79" s="71"/>
      <c r="D79" s="71"/>
      <c r="E79" s="71"/>
      <c r="F79" s="71"/>
      <c r="G79" s="8" t="s">
        <v>146</v>
      </c>
      <c r="H79" s="9">
        <v>3</v>
      </c>
    </row>
    <row r="80" spans="1:11" x14ac:dyDescent="0.25">
      <c r="A80" s="80"/>
      <c r="B80" s="74"/>
      <c r="C80" s="71"/>
      <c r="D80" s="71"/>
      <c r="E80" s="71"/>
      <c r="F80" s="71"/>
      <c r="G80" s="62" t="s">
        <v>133</v>
      </c>
      <c r="H80" s="63"/>
    </row>
    <row r="81" spans="1:11" ht="32.25" thickBot="1" x14ac:dyDescent="0.3">
      <c r="A81" s="80"/>
      <c r="B81" s="74"/>
      <c r="C81" s="71"/>
      <c r="D81" s="71"/>
      <c r="E81" s="71"/>
      <c r="F81" s="71"/>
      <c r="G81" s="8" t="s">
        <v>149</v>
      </c>
      <c r="H81" s="9">
        <v>2</v>
      </c>
    </row>
    <row r="82" spans="1:11" x14ac:dyDescent="0.25">
      <c r="A82" s="80"/>
      <c r="B82" s="74"/>
      <c r="C82" s="71"/>
      <c r="D82" s="71"/>
      <c r="E82" s="71"/>
      <c r="F82" s="71"/>
      <c r="G82" s="62" t="s">
        <v>170</v>
      </c>
      <c r="H82" s="63"/>
    </row>
    <row r="83" spans="1:11" ht="47.25" x14ac:dyDescent="0.25">
      <c r="A83" s="80"/>
      <c r="B83" s="74"/>
      <c r="C83" s="71"/>
      <c r="D83" s="71"/>
      <c r="E83" s="71"/>
      <c r="F83" s="71"/>
      <c r="G83" s="8" t="s">
        <v>177</v>
      </c>
      <c r="H83" s="9">
        <v>1</v>
      </c>
    </row>
    <row r="84" spans="1:11" ht="131.25" customHeight="1" thickBot="1" x14ac:dyDescent="0.3">
      <c r="A84" s="80"/>
      <c r="B84" s="74"/>
      <c r="C84" s="72"/>
      <c r="D84" s="72"/>
      <c r="E84" s="72"/>
      <c r="F84" s="72"/>
      <c r="G84" s="64" t="s">
        <v>8</v>
      </c>
      <c r="H84" s="66">
        <f>SUM(H77:H83)</f>
        <v>8</v>
      </c>
    </row>
    <row r="85" spans="1:11" ht="150" customHeight="1" thickBot="1" x14ac:dyDescent="0.3">
      <c r="A85" s="81"/>
      <c r="B85" s="75"/>
      <c r="C85" s="68" t="s">
        <v>207</v>
      </c>
      <c r="D85" s="68"/>
      <c r="E85" s="68"/>
      <c r="F85" s="69"/>
      <c r="G85" s="65"/>
      <c r="H85" s="67"/>
    </row>
    <row r="86" spans="1:11" x14ac:dyDescent="0.25">
      <c r="A86" s="79">
        <v>10</v>
      </c>
      <c r="B86" s="73" t="s">
        <v>248</v>
      </c>
      <c r="C86" s="70" t="s">
        <v>45</v>
      </c>
      <c r="D86" s="70" t="s">
        <v>46</v>
      </c>
      <c r="E86" s="70" t="s">
        <v>47</v>
      </c>
      <c r="F86" s="70" t="s">
        <v>48</v>
      </c>
      <c r="G86" s="62" t="s">
        <v>157</v>
      </c>
      <c r="H86" s="63"/>
    </row>
    <row r="87" spans="1:11" x14ac:dyDescent="0.25">
      <c r="A87" s="80"/>
      <c r="B87" s="74"/>
      <c r="C87" s="71"/>
      <c r="D87" s="71"/>
      <c r="E87" s="71"/>
      <c r="F87" s="71"/>
      <c r="G87" s="8" t="s">
        <v>262</v>
      </c>
      <c r="H87" s="9">
        <v>10</v>
      </c>
      <c r="I87" s="10"/>
    </row>
    <row r="88" spans="1:11" ht="31.5" x14ac:dyDescent="0.25">
      <c r="A88" s="80"/>
      <c r="B88" s="74"/>
      <c r="C88" s="71"/>
      <c r="D88" s="71"/>
      <c r="E88" s="71"/>
      <c r="F88" s="71"/>
      <c r="G88" s="8" t="s">
        <v>158</v>
      </c>
      <c r="H88" s="9">
        <v>15</v>
      </c>
      <c r="K88" s="10"/>
    </row>
    <row r="89" spans="1:11" ht="31.5" x14ac:dyDescent="0.25">
      <c r="A89" s="80"/>
      <c r="B89" s="74"/>
      <c r="C89" s="71"/>
      <c r="D89" s="71"/>
      <c r="E89" s="71"/>
      <c r="F89" s="71"/>
      <c r="G89" s="8" t="s">
        <v>159</v>
      </c>
      <c r="H89" s="9">
        <v>22</v>
      </c>
      <c r="K89" s="10"/>
    </row>
    <row r="90" spans="1:11" ht="47.25" x14ac:dyDescent="0.25">
      <c r="A90" s="80"/>
      <c r="B90" s="74"/>
      <c r="C90" s="71"/>
      <c r="D90" s="71"/>
      <c r="E90" s="71"/>
      <c r="F90" s="71"/>
      <c r="G90" s="8" t="s">
        <v>160</v>
      </c>
      <c r="H90" s="9">
        <v>22</v>
      </c>
      <c r="K90" s="10"/>
    </row>
    <row r="91" spans="1:11" ht="63.75" thickBot="1" x14ac:dyDescent="0.3">
      <c r="A91" s="80"/>
      <c r="B91" s="74"/>
      <c r="C91" s="71"/>
      <c r="D91" s="71"/>
      <c r="E91" s="71"/>
      <c r="F91" s="71"/>
      <c r="G91" s="8" t="s">
        <v>161</v>
      </c>
      <c r="H91" s="9">
        <v>12</v>
      </c>
      <c r="K91" s="10"/>
    </row>
    <row r="92" spans="1:11" x14ac:dyDescent="0.25">
      <c r="A92" s="80"/>
      <c r="B92" s="74"/>
      <c r="C92" s="71"/>
      <c r="D92" s="71"/>
      <c r="E92" s="71"/>
      <c r="F92" s="71"/>
      <c r="G92" s="62" t="s">
        <v>237</v>
      </c>
      <c r="H92" s="63"/>
      <c r="K92" s="10"/>
    </row>
    <row r="93" spans="1:11" ht="31.5" x14ac:dyDescent="0.25">
      <c r="A93" s="80"/>
      <c r="B93" s="74"/>
      <c r="C93" s="71"/>
      <c r="D93" s="71"/>
      <c r="E93" s="71"/>
      <c r="F93" s="71"/>
      <c r="G93" s="8" t="s">
        <v>238</v>
      </c>
      <c r="H93" s="9">
        <v>3</v>
      </c>
      <c r="K93" s="10"/>
    </row>
    <row r="94" spans="1:11" ht="31.5" x14ac:dyDescent="0.25">
      <c r="A94" s="80"/>
      <c r="B94" s="74"/>
      <c r="C94" s="71"/>
      <c r="D94" s="71"/>
      <c r="E94" s="71"/>
      <c r="F94" s="71"/>
      <c r="G94" s="8" t="s">
        <v>239</v>
      </c>
      <c r="H94" s="9">
        <v>2</v>
      </c>
      <c r="K94" s="10"/>
    </row>
    <row r="95" spans="1:11" ht="31.5" x14ac:dyDescent="0.25">
      <c r="A95" s="80"/>
      <c r="B95" s="74"/>
      <c r="C95" s="71"/>
      <c r="D95" s="71"/>
      <c r="E95" s="71"/>
      <c r="F95" s="71"/>
      <c r="G95" s="8" t="s">
        <v>240</v>
      </c>
      <c r="H95" s="9">
        <v>8</v>
      </c>
      <c r="K95" s="10"/>
    </row>
    <row r="96" spans="1:11" ht="31.5" x14ac:dyDescent="0.25">
      <c r="A96" s="80"/>
      <c r="B96" s="74"/>
      <c r="C96" s="71"/>
      <c r="D96" s="71"/>
      <c r="E96" s="71"/>
      <c r="F96" s="71"/>
      <c r="G96" s="8" t="s">
        <v>241</v>
      </c>
      <c r="H96" s="9">
        <v>3</v>
      </c>
      <c r="K96" s="10"/>
    </row>
    <row r="97" spans="1:11" ht="48" thickBot="1" x14ac:dyDescent="0.3">
      <c r="A97" s="80"/>
      <c r="B97" s="74"/>
      <c r="C97" s="71"/>
      <c r="D97" s="71"/>
      <c r="E97" s="71"/>
      <c r="F97" s="71"/>
      <c r="G97" s="8" t="s">
        <v>242</v>
      </c>
      <c r="H97" s="9">
        <v>2</v>
      </c>
      <c r="K97" s="10"/>
    </row>
    <row r="98" spans="1:11" x14ac:dyDescent="0.25">
      <c r="A98" s="80"/>
      <c r="B98" s="74"/>
      <c r="C98" s="71"/>
      <c r="D98" s="71"/>
      <c r="E98" s="71"/>
      <c r="F98" s="71"/>
      <c r="G98" s="62" t="s">
        <v>133</v>
      </c>
      <c r="H98" s="63"/>
    </row>
    <row r="99" spans="1:11" ht="31.5" x14ac:dyDescent="0.25">
      <c r="A99" s="80"/>
      <c r="B99" s="74"/>
      <c r="C99" s="71"/>
      <c r="D99" s="71"/>
      <c r="E99" s="71"/>
      <c r="F99" s="71"/>
      <c r="G99" s="8" t="s">
        <v>134</v>
      </c>
      <c r="H99" s="9">
        <v>16</v>
      </c>
    </row>
    <row r="100" spans="1:11" ht="32.25" thickBot="1" x14ac:dyDescent="0.3">
      <c r="A100" s="80"/>
      <c r="B100" s="74"/>
      <c r="C100" s="71"/>
      <c r="D100" s="71"/>
      <c r="E100" s="71"/>
      <c r="F100" s="71"/>
      <c r="G100" s="8" t="s">
        <v>149</v>
      </c>
      <c r="H100" s="9">
        <v>2</v>
      </c>
    </row>
    <row r="101" spans="1:11" x14ac:dyDescent="0.25">
      <c r="A101" s="80"/>
      <c r="B101" s="74"/>
      <c r="C101" s="71"/>
      <c r="D101" s="71"/>
      <c r="E101" s="71"/>
      <c r="F101" s="71"/>
      <c r="G101" s="62" t="s">
        <v>170</v>
      </c>
      <c r="H101" s="63"/>
    </row>
    <row r="102" spans="1:11" ht="47.25" x14ac:dyDescent="0.25">
      <c r="A102" s="80"/>
      <c r="B102" s="74"/>
      <c r="C102" s="71"/>
      <c r="D102" s="71"/>
      <c r="E102" s="71"/>
      <c r="F102" s="71"/>
      <c r="G102" s="8" t="s">
        <v>177</v>
      </c>
      <c r="H102" s="9">
        <v>1</v>
      </c>
    </row>
    <row r="103" spans="1:11" ht="16.5" thickBot="1" x14ac:dyDescent="0.3">
      <c r="A103" s="80"/>
      <c r="B103" s="74"/>
      <c r="C103" s="72"/>
      <c r="D103" s="72"/>
      <c r="E103" s="72"/>
      <c r="F103" s="72"/>
      <c r="G103" s="64" t="s">
        <v>8</v>
      </c>
      <c r="H103" s="66">
        <f>SUM(H87:H91,H93:H97,H99:H100,H102:H102)</f>
        <v>118</v>
      </c>
    </row>
    <row r="104" spans="1:11" ht="150" customHeight="1" thickBot="1" x14ac:dyDescent="0.3">
      <c r="A104" s="81"/>
      <c r="B104" s="75"/>
      <c r="C104" s="68" t="s">
        <v>206</v>
      </c>
      <c r="D104" s="68"/>
      <c r="E104" s="68"/>
      <c r="F104" s="69"/>
      <c r="G104" s="65"/>
      <c r="H104" s="67"/>
    </row>
    <row r="105" spans="1:11" x14ac:dyDescent="0.25">
      <c r="A105" s="79">
        <v>11</v>
      </c>
      <c r="B105" s="73" t="s">
        <v>253</v>
      </c>
      <c r="C105" s="70" t="s">
        <v>49</v>
      </c>
      <c r="D105" s="70" t="s">
        <v>50</v>
      </c>
      <c r="E105" s="70" t="s">
        <v>51</v>
      </c>
      <c r="F105" s="70" t="s">
        <v>52</v>
      </c>
      <c r="G105" s="62" t="s">
        <v>133</v>
      </c>
      <c r="H105" s="63"/>
    </row>
    <row r="106" spans="1:11" ht="32.25" thickBot="1" x14ac:dyDescent="0.3">
      <c r="A106" s="80"/>
      <c r="B106" s="74"/>
      <c r="C106" s="71"/>
      <c r="D106" s="71"/>
      <c r="E106" s="71"/>
      <c r="F106" s="71"/>
      <c r="G106" s="8" t="s">
        <v>147</v>
      </c>
      <c r="H106" s="9">
        <v>4</v>
      </c>
    </row>
    <row r="107" spans="1:11" x14ac:dyDescent="0.25">
      <c r="A107" s="80"/>
      <c r="B107" s="74"/>
      <c r="C107" s="71"/>
      <c r="D107" s="71"/>
      <c r="E107" s="71"/>
      <c r="F107" s="71"/>
      <c r="G107" s="62" t="s">
        <v>170</v>
      </c>
      <c r="H107" s="63"/>
    </row>
    <row r="108" spans="1:11" ht="47.25" x14ac:dyDescent="0.25">
      <c r="A108" s="80"/>
      <c r="B108" s="74"/>
      <c r="C108" s="71"/>
      <c r="D108" s="71"/>
      <c r="E108" s="71"/>
      <c r="F108" s="71"/>
      <c r="G108" s="8" t="s">
        <v>175</v>
      </c>
      <c r="H108" s="9">
        <v>2</v>
      </c>
    </row>
    <row r="109" spans="1:11" ht="16.5" thickBot="1" x14ac:dyDescent="0.3">
      <c r="A109" s="80"/>
      <c r="B109" s="74"/>
      <c r="C109" s="72"/>
      <c r="D109" s="72"/>
      <c r="E109" s="72"/>
      <c r="F109" s="72"/>
      <c r="G109" s="64" t="s">
        <v>8</v>
      </c>
      <c r="H109" s="66">
        <f>SUM(H106:H106,H108:H108)</f>
        <v>6</v>
      </c>
    </row>
    <row r="110" spans="1:11" ht="150" customHeight="1" thickBot="1" x14ac:dyDescent="0.3">
      <c r="A110" s="81"/>
      <c r="B110" s="75"/>
      <c r="C110" s="68" t="s">
        <v>205</v>
      </c>
      <c r="D110" s="68"/>
      <c r="E110" s="68"/>
      <c r="F110" s="69"/>
      <c r="G110" s="65"/>
      <c r="H110" s="67"/>
    </row>
    <row r="111" spans="1:11" x14ac:dyDescent="0.25">
      <c r="A111" s="79">
        <v>12</v>
      </c>
      <c r="B111" s="73" t="s">
        <v>253</v>
      </c>
      <c r="C111" s="70" t="s">
        <v>53</v>
      </c>
      <c r="D111" s="70" t="s">
        <v>54</v>
      </c>
      <c r="E111" s="70" t="s">
        <v>55</v>
      </c>
      <c r="F111" s="70" t="s">
        <v>56</v>
      </c>
      <c r="G111" s="62" t="s">
        <v>125</v>
      </c>
      <c r="H111" s="63"/>
    </row>
    <row r="112" spans="1:11" ht="63.75" thickBot="1" x14ac:dyDescent="0.3">
      <c r="A112" s="80"/>
      <c r="B112" s="74"/>
      <c r="C112" s="71"/>
      <c r="D112" s="71"/>
      <c r="E112" s="71"/>
      <c r="F112" s="71"/>
      <c r="G112" s="8" t="s">
        <v>139</v>
      </c>
      <c r="H112" s="9">
        <v>1</v>
      </c>
    </row>
    <row r="113" spans="1:11" x14ac:dyDescent="0.25">
      <c r="A113" s="80"/>
      <c r="B113" s="74"/>
      <c r="C113" s="71"/>
      <c r="D113" s="71"/>
      <c r="E113" s="71"/>
      <c r="F113" s="71"/>
      <c r="G113" s="62" t="s">
        <v>132</v>
      </c>
      <c r="H113" s="63"/>
    </row>
    <row r="114" spans="1:11" ht="16.5" thickBot="1" x14ac:dyDescent="0.3">
      <c r="A114" s="80"/>
      <c r="B114" s="74"/>
      <c r="C114" s="71"/>
      <c r="D114" s="71"/>
      <c r="E114" s="71"/>
      <c r="F114" s="71"/>
      <c r="G114" s="8" t="s">
        <v>131</v>
      </c>
      <c r="H114" s="9">
        <v>2</v>
      </c>
      <c r="K114" s="10"/>
    </row>
    <row r="115" spans="1:11" x14ac:dyDescent="0.25">
      <c r="A115" s="80"/>
      <c r="B115" s="74"/>
      <c r="C115" s="71"/>
      <c r="D115" s="71"/>
      <c r="E115" s="71"/>
      <c r="F115" s="71"/>
      <c r="G115" s="62" t="s">
        <v>170</v>
      </c>
      <c r="H115" s="63"/>
    </row>
    <row r="116" spans="1:11" ht="31.5" x14ac:dyDescent="0.25">
      <c r="A116" s="80"/>
      <c r="B116" s="74"/>
      <c r="C116" s="71"/>
      <c r="D116" s="71"/>
      <c r="E116" s="71"/>
      <c r="F116" s="71"/>
      <c r="G116" s="8" t="s">
        <v>171</v>
      </c>
      <c r="H116" s="9">
        <v>2</v>
      </c>
      <c r="K116" s="10"/>
    </row>
    <row r="117" spans="1:11" ht="16.5" thickBot="1" x14ac:dyDescent="0.3">
      <c r="A117" s="80"/>
      <c r="B117" s="74"/>
      <c r="C117" s="72"/>
      <c r="D117" s="72"/>
      <c r="E117" s="72"/>
      <c r="F117" s="72"/>
      <c r="G117" s="64" t="s">
        <v>8</v>
      </c>
      <c r="H117" s="66">
        <f>SUM(H112:H112,H114:H114,H116:H116)</f>
        <v>5</v>
      </c>
    </row>
    <row r="118" spans="1:11" ht="150" customHeight="1" thickBot="1" x14ac:dyDescent="0.3">
      <c r="A118" s="81"/>
      <c r="B118" s="75"/>
      <c r="C118" s="68" t="s">
        <v>204</v>
      </c>
      <c r="D118" s="68"/>
      <c r="E118" s="68"/>
      <c r="F118" s="69"/>
      <c r="G118" s="65"/>
      <c r="H118" s="67"/>
    </row>
    <row r="119" spans="1:11" x14ac:dyDescent="0.25">
      <c r="A119" s="79">
        <v>13</v>
      </c>
      <c r="B119" s="73" t="s">
        <v>250</v>
      </c>
      <c r="C119" s="70" t="s">
        <v>57</v>
      </c>
      <c r="D119" s="70" t="s">
        <v>58</v>
      </c>
      <c r="E119" s="70" t="s">
        <v>59</v>
      </c>
      <c r="F119" s="70" t="s">
        <v>60</v>
      </c>
      <c r="G119" s="62" t="s">
        <v>133</v>
      </c>
      <c r="H119" s="63"/>
    </row>
    <row r="120" spans="1:11" ht="31.5" x14ac:dyDescent="0.25">
      <c r="A120" s="80"/>
      <c r="B120" s="74"/>
      <c r="C120" s="71"/>
      <c r="D120" s="71"/>
      <c r="E120" s="71"/>
      <c r="F120" s="71"/>
      <c r="G120" s="8" t="s">
        <v>162</v>
      </c>
      <c r="H120" s="9">
        <v>18</v>
      </c>
      <c r="K120" s="10"/>
    </row>
    <row r="121" spans="1:11" ht="31.5" x14ac:dyDescent="0.25">
      <c r="A121" s="80"/>
      <c r="B121" s="74"/>
      <c r="C121" s="71"/>
      <c r="D121" s="71"/>
      <c r="E121" s="71"/>
      <c r="F121" s="71"/>
      <c r="G121" s="8" t="s">
        <v>149</v>
      </c>
      <c r="H121" s="9">
        <v>2</v>
      </c>
    </row>
    <row r="122" spans="1:11" ht="47.25" x14ac:dyDescent="0.25">
      <c r="A122" s="80"/>
      <c r="B122" s="74"/>
      <c r="C122" s="71"/>
      <c r="D122" s="71"/>
      <c r="E122" s="71"/>
      <c r="F122" s="71"/>
      <c r="G122" s="8" t="s">
        <v>183</v>
      </c>
      <c r="H122" s="9">
        <v>6</v>
      </c>
    </row>
    <row r="123" spans="1:11" ht="63.75" thickBot="1" x14ac:dyDescent="0.3">
      <c r="A123" s="80"/>
      <c r="B123" s="74"/>
      <c r="C123" s="71"/>
      <c r="D123" s="71"/>
      <c r="E123" s="71"/>
      <c r="F123" s="71"/>
      <c r="G123" s="8" t="s">
        <v>165</v>
      </c>
      <c r="H123" s="9">
        <v>1</v>
      </c>
      <c r="K123" s="10"/>
    </row>
    <row r="124" spans="1:11" x14ac:dyDescent="0.25">
      <c r="A124" s="80"/>
      <c r="B124" s="74"/>
      <c r="C124" s="71"/>
      <c r="D124" s="71"/>
      <c r="E124" s="71"/>
      <c r="F124" s="71"/>
      <c r="G124" s="62" t="s">
        <v>170</v>
      </c>
      <c r="H124" s="63"/>
    </row>
    <row r="125" spans="1:11" ht="63" x14ac:dyDescent="0.25">
      <c r="A125" s="80"/>
      <c r="B125" s="74"/>
      <c r="C125" s="71"/>
      <c r="D125" s="71"/>
      <c r="E125" s="71"/>
      <c r="F125" s="71"/>
      <c r="G125" s="8" t="s">
        <v>172</v>
      </c>
      <c r="H125" s="9">
        <v>1</v>
      </c>
      <c r="K125" s="10"/>
    </row>
    <row r="126" spans="1:11" ht="31.5" x14ac:dyDescent="0.25">
      <c r="A126" s="80"/>
      <c r="B126" s="74"/>
      <c r="C126" s="71"/>
      <c r="D126" s="71"/>
      <c r="E126" s="71"/>
      <c r="F126" s="71"/>
      <c r="G126" s="8" t="s">
        <v>173</v>
      </c>
      <c r="H126" s="9">
        <v>1</v>
      </c>
      <c r="K126" s="10"/>
    </row>
    <row r="127" spans="1:11" ht="47.25" x14ac:dyDescent="0.25">
      <c r="A127" s="80"/>
      <c r="B127" s="74"/>
      <c r="C127" s="71"/>
      <c r="D127" s="71"/>
      <c r="E127" s="71"/>
      <c r="F127" s="71"/>
      <c r="G127" s="11" t="s">
        <v>174</v>
      </c>
      <c r="H127" s="12">
        <v>8</v>
      </c>
      <c r="K127" s="10"/>
    </row>
    <row r="128" spans="1:11" ht="48" thickBot="1" x14ac:dyDescent="0.3">
      <c r="A128" s="80"/>
      <c r="B128" s="74"/>
      <c r="C128" s="71"/>
      <c r="D128" s="71"/>
      <c r="E128" s="71"/>
      <c r="F128" s="71"/>
      <c r="G128" s="8" t="s">
        <v>177</v>
      </c>
      <c r="H128" s="9">
        <v>1</v>
      </c>
    </row>
    <row r="129" spans="1:11" x14ac:dyDescent="0.25">
      <c r="A129" s="80"/>
      <c r="B129" s="74"/>
      <c r="C129" s="71"/>
      <c r="D129" s="71"/>
      <c r="E129" s="71"/>
      <c r="F129" s="71"/>
      <c r="G129" s="62" t="s">
        <v>180</v>
      </c>
      <c r="H129" s="63"/>
    </row>
    <row r="130" spans="1:11" ht="47.25" x14ac:dyDescent="0.25">
      <c r="A130" s="80"/>
      <c r="B130" s="74"/>
      <c r="C130" s="71"/>
      <c r="D130" s="71"/>
      <c r="E130" s="71"/>
      <c r="F130" s="71"/>
      <c r="G130" s="8" t="s">
        <v>181</v>
      </c>
      <c r="H130" s="9">
        <v>22</v>
      </c>
      <c r="K130" s="10"/>
    </row>
    <row r="131" spans="1:11" ht="16.5" thickBot="1" x14ac:dyDescent="0.3">
      <c r="A131" s="80"/>
      <c r="B131" s="74"/>
      <c r="C131" s="72"/>
      <c r="D131" s="72"/>
      <c r="E131" s="72"/>
      <c r="F131" s="72"/>
      <c r="G131" s="64" t="s">
        <v>8</v>
      </c>
      <c r="H131" s="66">
        <f>SUM(H130,H125:H128,H120:H123)</f>
        <v>60</v>
      </c>
    </row>
    <row r="132" spans="1:11" ht="150" customHeight="1" thickBot="1" x14ac:dyDescent="0.3">
      <c r="A132" s="81"/>
      <c r="B132" s="75"/>
      <c r="C132" s="68" t="s">
        <v>203</v>
      </c>
      <c r="D132" s="68"/>
      <c r="E132" s="68"/>
      <c r="F132" s="69"/>
      <c r="G132" s="65"/>
      <c r="H132" s="67"/>
    </row>
    <row r="133" spans="1:11" x14ac:dyDescent="0.25">
      <c r="A133" s="79">
        <v>14</v>
      </c>
      <c r="B133" s="73" t="s">
        <v>250</v>
      </c>
      <c r="C133" s="70" t="s">
        <v>61</v>
      </c>
      <c r="D133" s="70" t="s">
        <v>62</v>
      </c>
      <c r="E133" s="70" t="s">
        <v>63</v>
      </c>
      <c r="F133" s="70" t="s">
        <v>64</v>
      </c>
      <c r="G133" s="62" t="s">
        <v>132</v>
      </c>
      <c r="H133" s="63"/>
    </row>
    <row r="134" spans="1:11" ht="16.5" thickBot="1" x14ac:dyDescent="0.3">
      <c r="A134" s="80"/>
      <c r="B134" s="74"/>
      <c r="C134" s="71"/>
      <c r="D134" s="71"/>
      <c r="E134" s="71"/>
      <c r="F134" s="71"/>
      <c r="G134" s="8" t="s">
        <v>144</v>
      </c>
      <c r="H134" s="9">
        <v>2</v>
      </c>
      <c r="I134" s="13"/>
      <c r="J134" s="13"/>
      <c r="K134" s="13"/>
    </row>
    <row r="135" spans="1:11" x14ac:dyDescent="0.25">
      <c r="A135" s="80"/>
      <c r="B135" s="74"/>
      <c r="C135" s="71"/>
      <c r="D135" s="71"/>
      <c r="E135" s="71"/>
      <c r="F135" s="71"/>
      <c r="G135" s="62" t="s">
        <v>133</v>
      </c>
      <c r="H135" s="63"/>
      <c r="I135" s="13"/>
      <c r="J135" s="13"/>
      <c r="K135" s="13"/>
    </row>
    <row r="136" spans="1:11" ht="31.5" x14ac:dyDescent="0.25">
      <c r="A136" s="80"/>
      <c r="B136" s="74"/>
      <c r="C136" s="71"/>
      <c r="D136" s="71"/>
      <c r="E136" s="71"/>
      <c r="F136" s="71"/>
      <c r="G136" s="8" t="s">
        <v>134</v>
      </c>
      <c r="H136" s="9">
        <v>2</v>
      </c>
      <c r="I136" s="13"/>
      <c r="J136" s="13"/>
      <c r="K136" s="13"/>
    </row>
    <row r="137" spans="1:11" ht="120" customHeight="1" thickBot="1" x14ac:dyDescent="0.3">
      <c r="A137" s="80"/>
      <c r="B137" s="74"/>
      <c r="C137" s="72"/>
      <c r="D137" s="72"/>
      <c r="E137" s="72"/>
      <c r="F137" s="72"/>
      <c r="G137" s="64" t="s">
        <v>8</v>
      </c>
      <c r="H137" s="66">
        <f>SUM(H134:H136)</f>
        <v>4</v>
      </c>
    </row>
    <row r="138" spans="1:11" ht="150" customHeight="1" thickBot="1" x14ac:dyDescent="0.3">
      <c r="A138" s="81"/>
      <c r="B138" s="75"/>
      <c r="C138" s="68" t="s">
        <v>202</v>
      </c>
      <c r="D138" s="68"/>
      <c r="E138" s="68"/>
      <c r="F138" s="69"/>
      <c r="G138" s="65"/>
      <c r="H138" s="67"/>
    </row>
    <row r="139" spans="1:11" x14ac:dyDescent="0.25">
      <c r="A139" s="79">
        <v>15</v>
      </c>
      <c r="B139" s="73" t="s">
        <v>250</v>
      </c>
      <c r="C139" s="70" t="s">
        <v>65</v>
      </c>
      <c r="D139" s="70" t="s">
        <v>66</v>
      </c>
      <c r="E139" s="70" t="s">
        <v>67</v>
      </c>
      <c r="F139" s="70" t="s">
        <v>68</v>
      </c>
      <c r="G139" s="62" t="s">
        <v>133</v>
      </c>
      <c r="H139" s="63"/>
    </row>
    <row r="140" spans="1:11" ht="32.25" thickBot="1" x14ac:dyDescent="0.3">
      <c r="A140" s="80"/>
      <c r="B140" s="74"/>
      <c r="C140" s="71"/>
      <c r="D140" s="71"/>
      <c r="E140" s="71"/>
      <c r="F140" s="71"/>
      <c r="G140" s="8" t="s">
        <v>147</v>
      </c>
      <c r="H140" s="9">
        <v>4</v>
      </c>
    </row>
    <row r="141" spans="1:11" x14ac:dyDescent="0.25">
      <c r="A141" s="80"/>
      <c r="B141" s="74"/>
      <c r="C141" s="71"/>
      <c r="D141" s="71"/>
      <c r="E141" s="71"/>
      <c r="F141" s="71"/>
      <c r="G141" s="62" t="s">
        <v>170</v>
      </c>
      <c r="H141" s="63"/>
    </row>
    <row r="142" spans="1:11" ht="47.25" x14ac:dyDescent="0.25">
      <c r="A142" s="80"/>
      <c r="B142" s="74"/>
      <c r="C142" s="71"/>
      <c r="D142" s="71"/>
      <c r="E142" s="71"/>
      <c r="F142" s="71"/>
      <c r="G142" s="8" t="s">
        <v>175</v>
      </c>
      <c r="H142" s="9">
        <v>2</v>
      </c>
    </row>
    <row r="143" spans="1:11" ht="74.25" customHeight="1" thickBot="1" x14ac:dyDescent="0.3">
      <c r="A143" s="80"/>
      <c r="B143" s="74"/>
      <c r="C143" s="72"/>
      <c r="D143" s="72"/>
      <c r="E143" s="72"/>
      <c r="F143" s="72"/>
      <c r="G143" s="64" t="s">
        <v>8</v>
      </c>
      <c r="H143" s="66">
        <f>SUM(H140:H140,H142:H142)</f>
        <v>6</v>
      </c>
    </row>
    <row r="144" spans="1:11" ht="150" customHeight="1" thickBot="1" x14ac:dyDescent="0.3">
      <c r="A144" s="81"/>
      <c r="B144" s="75"/>
      <c r="C144" s="68" t="s">
        <v>201</v>
      </c>
      <c r="D144" s="68"/>
      <c r="E144" s="68"/>
      <c r="F144" s="69"/>
      <c r="G144" s="65"/>
      <c r="H144" s="67"/>
    </row>
    <row r="145" spans="1:11" x14ac:dyDescent="0.25">
      <c r="A145" s="79">
        <v>16</v>
      </c>
      <c r="B145" s="73" t="s">
        <v>248</v>
      </c>
      <c r="C145" s="70" t="s">
        <v>69</v>
      </c>
      <c r="D145" s="70" t="s">
        <v>70</v>
      </c>
      <c r="E145" s="70" t="s">
        <v>71</v>
      </c>
      <c r="F145" s="70" t="s">
        <v>72</v>
      </c>
      <c r="G145" s="62" t="s">
        <v>132</v>
      </c>
      <c r="H145" s="63"/>
    </row>
    <row r="146" spans="1:11" ht="16.5" thickBot="1" x14ac:dyDescent="0.3">
      <c r="A146" s="80"/>
      <c r="B146" s="74"/>
      <c r="C146" s="71"/>
      <c r="D146" s="71"/>
      <c r="E146" s="71"/>
      <c r="F146" s="71"/>
      <c r="G146" s="8" t="s">
        <v>131</v>
      </c>
      <c r="H146" s="9">
        <v>2</v>
      </c>
    </row>
    <row r="147" spans="1:11" x14ac:dyDescent="0.25">
      <c r="A147" s="80"/>
      <c r="B147" s="74"/>
      <c r="C147" s="71"/>
      <c r="D147" s="71"/>
      <c r="E147" s="71"/>
      <c r="F147" s="71"/>
      <c r="G147" s="62" t="s">
        <v>133</v>
      </c>
      <c r="H147" s="63"/>
    </row>
    <row r="148" spans="1:11" ht="31.5" x14ac:dyDescent="0.25">
      <c r="A148" s="80"/>
      <c r="B148" s="74"/>
      <c r="C148" s="71"/>
      <c r="D148" s="71"/>
      <c r="E148" s="71"/>
      <c r="F148" s="71"/>
      <c r="G148" s="8" t="s">
        <v>147</v>
      </c>
      <c r="H148" s="9">
        <v>4</v>
      </c>
    </row>
    <row r="149" spans="1:11" ht="31.5" x14ac:dyDescent="0.25">
      <c r="A149" s="80"/>
      <c r="B149" s="74"/>
      <c r="C149" s="71"/>
      <c r="D149" s="71"/>
      <c r="E149" s="71"/>
      <c r="F149" s="71"/>
      <c r="G149" s="8" t="s">
        <v>149</v>
      </c>
      <c r="H149" s="9">
        <v>2</v>
      </c>
    </row>
    <row r="150" spans="1:11" ht="63" x14ac:dyDescent="0.25">
      <c r="A150" s="80"/>
      <c r="B150" s="74"/>
      <c r="C150" s="71"/>
      <c r="D150" s="71"/>
      <c r="E150" s="71"/>
      <c r="F150" s="71"/>
      <c r="G150" s="8" t="s">
        <v>164</v>
      </c>
      <c r="H150" s="9">
        <v>5</v>
      </c>
      <c r="K150" s="10"/>
    </row>
    <row r="151" spans="1:11" ht="63.75" thickBot="1" x14ac:dyDescent="0.3">
      <c r="A151" s="80"/>
      <c r="B151" s="74"/>
      <c r="C151" s="71"/>
      <c r="D151" s="71"/>
      <c r="E151" s="71"/>
      <c r="F151" s="71"/>
      <c r="G151" s="8" t="s">
        <v>165</v>
      </c>
      <c r="H151" s="9">
        <v>1</v>
      </c>
    </row>
    <row r="152" spans="1:11" x14ac:dyDescent="0.25">
      <c r="A152" s="80"/>
      <c r="B152" s="74"/>
      <c r="C152" s="71"/>
      <c r="D152" s="71"/>
      <c r="E152" s="71"/>
      <c r="F152" s="71"/>
      <c r="G152" s="62" t="s">
        <v>170</v>
      </c>
      <c r="H152" s="63"/>
    </row>
    <row r="153" spans="1:11" ht="31.5" x14ac:dyDescent="0.25">
      <c r="A153" s="80"/>
      <c r="B153" s="74"/>
      <c r="C153" s="71"/>
      <c r="D153" s="71"/>
      <c r="E153" s="71"/>
      <c r="F153" s="71"/>
      <c r="G153" s="8" t="s">
        <v>171</v>
      </c>
      <c r="H153" s="9">
        <v>2</v>
      </c>
    </row>
    <row r="154" spans="1:11" ht="63" x14ac:dyDescent="0.25">
      <c r="A154" s="80"/>
      <c r="B154" s="74"/>
      <c r="C154" s="71"/>
      <c r="D154" s="71"/>
      <c r="E154" s="71"/>
      <c r="F154" s="71"/>
      <c r="G154" s="8" t="s">
        <v>172</v>
      </c>
      <c r="H154" s="9">
        <v>1</v>
      </c>
    </row>
    <row r="155" spans="1:11" ht="31.5" x14ac:dyDescent="0.25">
      <c r="A155" s="80"/>
      <c r="B155" s="74"/>
      <c r="C155" s="71"/>
      <c r="D155" s="71"/>
      <c r="E155" s="71"/>
      <c r="F155" s="71"/>
      <c r="G155" s="8" t="s">
        <v>173</v>
      </c>
      <c r="H155" s="9">
        <v>1</v>
      </c>
    </row>
    <row r="156" spans="1:11" ht="47.25" x14ac:dyDescent="0.25">
      <c r="A156" s="80"/>
      <c r="B156" s="74"/>
      <c r="C156" s="71"/>
      <c r="D156" s="71"/>
      <c r="E156" s="71"/>
      <c r="F156" s="71"/>
      <c r="G156" s="8" t="s">
        <v>175</v>
      </c>
      <c r="H156" s="9">
        <v>2</v>
      </c>
    </row>
    <row r="157" spans="1:11" ht="47.25" x14ac:dyDescent="0.25">
      <c r="A157" s="80"/>
      <c r="B157" s="74"/>
      <c r="C157" s="71"/>
      <c r="D157" s="71"/>
      <c r="E157" s="71"/>
      <c r="F157" s="71"/>
      <c r="G157" s="8" t="s">
        <v>177</v>
      </c>
      <c r="H157" s="9">
        <v>1</v>
      </c>
    </row>
    <row r="158" spans="1:11" ht="16.5" thickBot="1" x14ac:dyDescent="0.3">
      <c r="A158" s="80"/>
      <c r="B158" s="74"/>
      <c r="C158" s="72"/>
      <c r="D158" s="72"/>
      <c r="E158" s="72"/>
      <c r="F158" s="72"/>
      <c r="G158" s="64" t="s">
        <v>8</v>
      </c>
      <c r="H158" s="66">
        <f>SUM(H146:H146,H148:H151,H153:H157)</f>
        <v>21</v>
      </c>
    </row>
    <row r="159" spans="1:11" ht="150" customHeight="1" thickBot="1" x14ac:dyDescent="0.3">
      <c r="A159" s="81"/>
      <c r="B159" s="75"/>
      <c r="C159" s="68" t="s">
        <v>200</v>
      </c>
      <c r="D159" s="68"/>
      <c r="E159" s="68"/>
      <c r="F159" s="69"/>
      <c r="G159" s="65"/>
      <c r="H159" s="67"/>
    </row>
    <row r="160" spans="1:11" x14ac:dyDescent="0.25">
      <c r="A160" s="79">
        <v>17</v>
      </c>
      <c r="B160" s="73" t="s">
        <v>252</v>
      </c>
      <c r="C160" s="70" t="s">
        <v>73</v>
      </c>
      <c r="D160" s="70" t="s">
        <v>74</v>
      </c>
      <c r="E160" s="70" t="s">
        <v>75</v>
      </c>
      <c r="F160" s="70" t="s">
        <v>76</v>
      </c>
      <c r="G160" s="62" t="s">
        <v>133</v>
      </c>
      <c r="H160" s="63"/>
    </row>
    <row r="161" spans="1:11" ht="31.5" x14ac:dyDescent="0.25">
      <c r="A161" s="80"/>
      <c r="B161" s="74"/>
      <c r="C161" s="71"/>
      <c r="D161" s="71"/>
      <c r="E161" s="71"/>
      <c r="F161" s="71"/>
      <c r="G161" s="8" t="s">
        <v>148</v>
      </c>
      <c r="H161" s="9">
        <v>5</v>
      </c>
      <c r="K161" s="10"/>
    </row>
    <row r="162" spans="1:11" ht="32.25" thickBot="1" x14ac:dyDescent="0.3">
      <c r="A162" s="80"/>
      <c r="B162" s="74"/>
      <c r="C162" s="71"/>
      <c r="D162" s="71"/>
      <c r="E162" s="71"/>
      <c r="F162" s="71"/>
      <c r="G162" s="8" t="s">
        <v>149</v>
      </c>
      <c r="H162" s="9">
        <v>2</v>
      </c>
    </row>
    <row r="163" spans="1:11" x14ac:dyDescent="0.25">
      <c r="A163" s="80"/>
      <c r="B163" s="74"/>
      <c r="C163" s="71"/>
      <c r="D163" s="71"/>
      <c r="E163" s="71"/>
      <c r="F163" s="71"/>
      <c r="G163" s="62" t="s">
        <v>170</v>
      </c>
      <c r="H163" s="63"/>
    </row>
    <row r="164" spans="1:11" ht="47.25" x14ac:dyDescent="0.25">
      <c r="A164" s="80"/>
      <c r="B164" s="74"/>
      <c r="C164" s="71"/>
      <c r="D164" s="71"/>
      <c r="E164" s="71"/>
      <c r="F164" s="71"/>
      <c r="G164" s="8" t="s">
        <v>176</v>
      </c>
      <c r="H164" s="9">
        <v>3</v>
      </c>
      <c r="K164" s="10"/>
    </row>
    <row r="165" spans="1:11" ht="47.25" x14ac:dyDescent="0.25">
      <c r="A165" s="80"/>
      <c r="B165" s="74"/>
      <c r="C165" s="71"/>
      <c r="D165" s="71"/>
      <c r="E165" s="71"/>
      <c r="F165" s="71"/>
      <c r="G165" s="8" t="s">
        <v>177</v>
      </c>
      <c r="H165" s="9">
        <v>1</v>
      </c>
    </row>
    <row r="166" spans="1:11" ht="16.5" thickBot="1" x14ac:dyDescent="0.3">
      <c r="A166" s="80"/>
      <c r="B166" s="74"/>
      <c r="C166" s="72"/>
      <c r="D166" s="72"/>
      <c r="E166" s="72"/>
      <c r="F166" s="72"/>
      <c r="G166" s="64" t="s">
        <v>8</v>
      </c>
      <c r="H166" s="66">
        <f>SUM(H161:H162,H164:H165)</f>
        <v>11</v>
      </c>
    </row>
    <row r="167" spans="1:11" ht="150" customHeight="1" thickBot="1" x14ac:dyDescent="0.3">
      <c r="A167" s="81"/>
      <c r="B167" s="75"/>
      <c r="C167" s="68" t="s">
        <v>199</v>
      </c>
      <c r="D167" s="68"/>
      <c r="E167" s="68"/>
      <c r="F167" s="69"/>
      <c r="G167" s="65"/>
      <c r="H167" s="67"/>
    </row>
    <row r="168" spans="1:11" x14ac:dyDescent="0.25">
      <c r="A168" s="79">
        <v>18</v>
      </c>
      <c r="B168" s="73" t="s">
        <v>252</v>
      </c>
      <c r="C168" s="70" t="s">
        <v>77</v>
      </c>
      <c r="D168" s="70" t="s">
        <v>78</v>
      </c>
      <c r="E168" s="70" t="s">
        <v>79</v>
      </c>
      <c r="F168" s="70" t="s">
        <v>80</v>
      </c>
      <c r="G168" s="62" t="s">
        <v>133</v>
      </c>
      <c r="H168" s="63"/>
    </row>
    <row r="169" spans="1:11" ht="31.5" x14ac:dyDescent="0.25">
      <c r="A169" s="80"/>
      <c r="B169" s="74"/>
      <c r="C169" s="71"/>
      <c r="D169" s="71"/>
      <c r="E169" s="71"/>
      <c r="F169" s="71"/>
      <c r="G169" s="8" t="s">
        <v>148</v>
      </c>
      <c r="H169" s="9">
        <v>5</v>
      </c>
    </row>
    <row r="170" spans="1:11" ht="31.5" x14ac:dyDescent="0.25">
      <c r="A170" s="80"/>
      <c r="B170" s="74"/>
      <c r="C170" s="71"/>
      <c r="D170" s="71"/>
      <c r="E170" s="71"/>
      <c r="F170" s="71"/>
      <c r="G170" s="8" t="s">
        <v>149</v>
      </c>
      <c r="H170" s="9">
        <v>2</v>
      </c>
    </row>
    <row r="171" spans="1:11" ht="31.5" x14ac:dyDescent="0.25">
      <c r="A171" s="80"/>
      <c r="B171" s="74"/>
      <c r="C171" s="71"/>
      <c r="D171" s="71"/>
      <c r="E171" s="71"/>
      <c r="F171" s="71"/>
      <c r="G171" s="8" t="s">
        <v>163</v>
      </c>
      <c r="H171" s="9">
        <v>4</v>
      </c>
      <c r="K171" s="10"/>
    </row>
    <row r="172" spans="1:11" ht="63.75" thickBot="1" x14ac:dyDescent="0.3">
      <c r="A172" s="80"/>
      <c r="B172" s="74"/>
      <c r="C172" s="71"/>
      <c r="D172" s="71"/>
      <c r="E172" s="71"/>
      <c r="F172" s="71"/>
      <c r="G172" s="8" t="s">
        <v>165</v>
      </c>
      <c r="H172" s="9">
        <v>4</v>
      </c>
    </row>
    <row r="173" spans="1:11" x14ac:dyDescent="0.25">
      <c r="A173" s="80"/>
      <c r="B173" s="74"/>
      <c r="C173" s="71"/>
      <c r="D173" s="71"/>
      <c r="E173" s="71"/>
      <c r="F173" s="71"/>
      <c r="G173" s="62" t="s">
        <v>170</v>
      </c>
      <c r="H173" s="63"/>
    </row>
    <row r="174" spans="1:11" ht="63" x14ac:dyDescent="0.25">
      <c r="A174" s="80"/>
      <c r="B174" s="74"/>
      <c r="C174" s="71"/>
      <c r="D174" s="71"/>
      <c r="E174" s="71"/>
      <c r="F174" s="71"/>
      <c r="G174" s="8" t="s">
        <v>172</v>
      </c>
      <c r="H174" s="9">
        <v>2</v>
      </c>
    </row>
    <row r="175" spans="1:11" ht="31.5" x14ac:dyDescent="0.25">
      <c r="A175" s="80"/>
      <c r="B175" s="74"/>
      <c r="C175" s="71"/>
      <c r="D175" s="71"/>
      <c r="E175" s="71"/>
      <c r="F175" s="71"/>
      <c r="G175" s="8" t="s">
        <v>173</v>
      </c>
      <c r="H175" s="9">
        <v>2</v>
      </c>
    </row>
    <row r="176" spans="1:11" ht="47.25" x14ac:dyDescent="0.25">
      <c r="A176" s="80"/>
      <c r="B176" s="74"/>
      <c r="C176" s="71"/>
      <c r="D176" s="71"/>
      <c r="E176" s="71"/>
      <c r="F176" s="71"/>
      <c r="G176" s="8" t="s">
        <v>176</v>
      </c>
      <c r="H176" s="9">
        <v>3</v>
      </c>
    </row>
    <row r="177" spans="1:11" ht="47.25" x14ac:dyDescent="0.25">
      <c r="A177" s="80"/>
      <c r="B177" s="74"/>
      <c r="C177" s="71"/>
      <c r="D177" s="71"/>
      <c r="E177" s="71"/>
      <c r="F177" s="71"/>
      <c r="G177" s="8" t="s">
        <v>177</v>
      </c>
      <c r="H177" s="9">
        <v>1</v>
      </c>
    </row>
    <row r="178" spans="1:11" ht="16.5" thickBot="1" x14ac:dyDescent="0.3">
      <c r="A178" s="80"/>
      <c r="B178" s="74"/>
      <c r="C178" s="72"/>
      <c r="D178" s="72"/>
      <c r="E178" s="72"/>
      <c r="F178" s="72"/>
      <c r="G178" s="64" t="s">
        <v>8</v>
      </c>
      <c r="H178" s="66">
        <f>SUM(H169:H172,H174:H177)</f>
        <v>23</v>
      </c>
    </row>
    <row r="179" spans="1:11" ht="150" customHeight="1" thickBot="1" x14ac:dyDescent="0.3">
      <c r="A179" s="81"/>
      <c r="B179" s="75"/>
      <c r="C179" s="68" t="s">
        <v>198</v>
      </c>
      <c r="D179" s="68"/>
      <c r="E179" s="68"/>
      <c r="F179" s="69"/>
      <c r="G179" s="65"/>
      <c r="H179" s="67"/>
    </row>
    <row r="180" spans="1:11" x14ac:dyDescent="0.25">
      <c r="A180" s="79">
        <v>19</v>
      </c>
      <c r="B180" s="73" t="s">
        <v>252</v>
      </c>
      <c r="C180" s="70" t="s">
        <v>81</v>
      </c>
      <c r="D180" s="70" t="s">
        <v>82</v>
      </c>
      <c r="E180" s="70" t="s">
        <v>83</v>
      </c>
      <c r="F180" s="70" t="s">
        <v>84</v>
      </c>
      <c r="G180" s="62" t="s">
        <v>133</v>
      </c>
      <c r="H180" s="63"/>
    </row>
    <row r="181" spans="1:11" ht="31.5" x14ac:dyDescent="0.25">
      <c r="A181" s="80"/>
      <c r="B181" s="74"/>
      <c r="C181" s="71"/>
      <c r="D181" s="71"/>
      <c r="E181" s="71"/>
      <c r="F181" s="71"/>
      <c r="G181" s="8" t="s">
        <v>148</v>
      </c>
      <c r="H181" s="9">
        <v>5</v>
      </c>
    </row>
    <row r="182" spans="1:11" ht="32.25" thickBot="1" x14ac:dyDescent="0.3">
      <c r="A182" s="80"/>
      <c r="B182" s="74"/>
      <c r="C182" s="71"/>
      <c r="D182" s="71"/>
      <c r="E182" s="71"/>
      <c r="F182" s="71"/>
      <c r="G182" s="8" t="s">
        <v>149</v>
      </c>
      <c r="H182" s="9">
        <v>2</v>
      </c>
    </row>
    <row r="183" spans="1:11" x14ac:dyDescent="0.25">
      <c r="A183" s="80"/>
      <c r="B183" s="74"/>
      <c r="C183" s="71"/>
      <c r="D183" s="71"/>
      <c r="E183" s="71"/>
      <c r="F183" s="71"/>
      <c r="G183" s="62" t="s">
        <v>170</v>
      </c>
      <c r="H183" s="63"/>
    </row>
    <row r="184" spans="1:11" ht="47.25" x14ac:dyDescent="0.25">
      <c r="A184" s="80"/>
      <c r="B184" s="74"/>
      <c r="C184" s="71"/>
      <c r="D184" s="71"/>
      <c r="E184" s="71"/>
      <c r="F184" s="71"/>
      <c r="G184" s="8" t="s">
        <v>176</v>
      </c>
      <c r="H184" s="9">
        <v>3</v>
      </c>
    </row>
    <row r="185" spans="1:11" ht="16.5" thickBot="1" x14ac:dyDescent="0.3">
      <c r="A185" s="80"/>
      <c r="B185" s="74"/>
      <c r="C185" s="72"/>
      <c r="D185" s="72"/>
      <c r="E185" s="72"/>
      <c r="F185" s="72"/>
      <c r="G185" s="64" t="s">
        <v>8</v>
      </c>
      <c r="H185" s="66">
        <f>SUM(H181:H182,H184:H184)</f>
        <v>10</v>
      </c>
    </row>
    <row r="186" spans="1:11" ht="150" customHeight="1" thickBot="1" x14ac:dyDescent="0.3">
      <c r="A186" s="81"/>
      <c r="B186" s="75"/>
      <c r="C186" s="68" t="s">
        <v>197</v>
      </c>
      <c r="D186" s="68"/>
      <c r="E186" s="68"/>
      <c r="F186" s="69"/>
      <c r="G186" s="65"/>
      <c r="H186" s="67"/>
    </row>
    <row r="187" spans="1:11" x14ac:dyDescent="0.25">
      <c r="A187" s="79">
        <v>20</v>
      </c>
      <c r="B187" s="73" t="s">
        <v>254</v>
      </c>
      <c r="C187" s="70" t="s">
        <v>85</v>
      </c>
      <c r="D187" s="70" t="s">
        <v>86</v>
      </c>
      <c r="E187" s="70" t="s">
        <v>87</v>
      </c>
      <c r="F187" s="70" t="s">
        <v>88</v>
      </c>
      <c r="G187" s="62" t="s">
        <v>127</v>
      </c>
      <c r="H187" s="63"/>
    </row>
    <row r="188" spans="1:11" ht="32.25" thickBot="1" x14ac:dyDescent="0.3">
      <c r="A188" s="80"/>
      <c r="B188" s="74"/>
      <c r="C188" s="71"/>
      <c r="D188" s="71"/>
      <c r="E188" s="71"/>
      <c r="F188" s="71"/>
      <c r="G188" s="8" t="s">
        <v>136</v>
      </c>
      <c r="H188" s="9">
        <v>1</v>
      </c>
      <c r="K188" s="10"/>
    </row>
    <row r="189" spans="1:11" x14ac:dyDescent="0.25">
      <c r="A189" s="80"/>
      <c r="B189" s="74"/>
      <c r="C189" s="71"/>
      <c r="D189" s="71"/>
      <c r="E189" s="71"/>
      <c r="F189" s="71"/>
      <c r="G189" s="62" t="s">
        <v>133</v>
      </c>
      <c r="H189" s="63"/>
    </row>
    <row r="190" spans="1:11" ht="63.75" thickBot="1" x14ac:dyDescent="0.3">
      <c r="A190" s="80"/>
      <c r="B190" s="74"/>
      <c r="C190" s="71"/>
      <c r="D190" s="71"/>
      <c r="E190" s="71"/>
      <c r="F190" s="71"/>
      <c r="G190" s="8" t="s">
        <v>165</v>
      </c>
      <c r="H190" s="9">
        <v>1</v>
      </c>
    </row>
    <row r="191" spans="1:11" x14ac:dyDescent="0.25">
      <c r="A191" s="80"/>
      <c r="B191" s="74"/>
      <c r="C191" s="71"/>
      <c r="D191" s="71"/>
      <c r="E191" s="71"/>
      <c r="F191" s="71"/>
      <c r="G191" s="62" t="s">
        <v>170</v>
      </c>
      <c r="H191" s="63"/>
    </row>
    <row r="192" spans="1:11" ht="63" x14ac:dyDescent="0.25">
      <c r="A192" s="80"/>
      <c r="B192" s="74"/>
      <c r="C192" s="71"/>
      <c r="D192" s="71"/>
      <c r="E192" s="71"/>
      <c r="F192" s="71"/>
      <c r="G192" s="8" t="s">
        <v>172</v>
      </c>
      <c r="H192" s="9">
        <v>2</v>
      </c>
    </row>
    <row r="193" spans="1:11" ht="32.25" thickBot="1" x14ac:dyDescent="0.3">
      <c r="A193" s="80"/>
      <c r="B193" s="74"/>
      <c r="C193" s="71"/>
      <c r="D193" s="71"/>
      <c r="E193" s="71"/>
      <c r="F193" s="71"/>
      <c r="G193" s="8" t="s">
        <v>173</v>
      </c>
      <c r="H193" s="9">
        <v>2</v>
      </c>
    </row>
    <row r="194" spans="1:11" x14ac:dyDescent="0.25">
      <c r="A194" s="80"/>
      <c r="B194" s="74"/>
      <c r="C194" s="71"/>
      <c r="D194" s="71"/>
      <c r="E194" s="71"/>
      <c r="F194" s="71"/>
      <c r="G194" s="62" t="s">
        <v>166</v>
      </c>
      <c r="H194" s="63"/>
    </row>
    <row r="195" spans="1:11" ht="32.25" thickBot="1" x14ac:dyDescent="0.3">
      <c r="A195" s="80"/>
      <c r="B195" s="74"/>
      <c r="C195" s="71"/>
      <c r="D195" s="71"/>
      <c r="E195" s="71"/>
      <c r="F195" s="71"/>
      <c r="G195" s="8" t="s">
        <v>169</v>
      </c>
      <c r="H195" s="9">
        <v>3</v>
      </c>
    </row>
    <row r="196" spans="1:11" x14ac:dyDescent="0.25">
      <c r="A196" s="80"/>
      <c r="B196" s="74"/>
      <c r="C196" s="71"/>
      <c r="D196" s="71"/>
      <c r="E196" s="71"/>
      <c r="F196" s="71"/>
      <c r="G196" s="62" t="s">
        <v>170</v>
      </c>
      <c r="H196" s="63"/>
    </row>
    <row r="197" spans="1:11" ht="47.25" x14ac:dyDescent="0.25">
      <c r="A197" s="80"/>
      <c r="B197" s="74"/>
      <c r="C197" s="71"/>
      <c r="D197" s="71"/>
      <c r="E197" s="71"/>
      <c r="F197" s="71"/>
      <c r="G197" s="8" t="s">
        <v>179</v>
      </c>
      <c r="H197" s="9">
        <v>5</v>
      </c>
      <c r="K197" s="10"/>
    </row>
    <row r="198" spans="1:11" ht="16.5" thickBot="1" x14ac:dyDescent="0.3">
      <c r="A198" s="80"/>
      <c r="B198" s="74"/>
      <c r="C198" s="72"/>
      <c r="D198" s="72"/>
      <c r="E198" s="72"/>
      <c r="F198" s="72"/>
      <c r="G198" s="64" t="s">
        <v>8</v>
      </c>
      <c r="H198" s="66">
        <f>SUM(H188:H197)</f>
        <v>14</v>
      </c>
    </row>
    <row r="199" spans="1:11" ht="150" customHeight="1" thickBot="1" x14ac:dyDescent="0.3">
      <c r="A199" s="81"/>
      <c r="B199" s="75"/>
      <c r="C199" s="68" t="s">
        <v>196</v>
      </c>
      <c r="D199" s="68"/>
      <c r="E199" s="68"/>
      <c r="F199" s="69"/>
      <c r="G199" s="65"/>
      <c r="H199" s="67"/>
    </row>
    <row r="200" spans="1:11" x14ac:dyDescent="0.25">
      <c r="A200" s="79">
        <v>21</v>
      </c>
      <c r="B200" s="73" t="s">
        <v>249</v>
      </c>
      <c r="C200" s="70" t="s">
        <v>89</v>
      </c>
      <c r="D200" s="70" t="s">
        <v>90</v>
      </c>
      <c r="E200" s="70" t="s">
        <v>91</v>
      </c>
      <c r="F200" s="70" t="s">
        <v>92</v>
      </c>
      <c r="G200" s="62" t="s">
        <v>127</v>
      </c>
      <c r="H200" s="63"/>
    </row>
    <row r="201" spans="1:11" x14ac:dyDescent="0.25">
      <c r="A201" s="80"/>
      <c r="B201" s="74"/>
      <c r="C201" s="71"/>
      <c r="D201" s="71"/>
      <c r="E201" s="71"/>
      <c r="F201" s="71"/>
      <c r="G201" s="8" t="s">
        <v>128</v>
      </c>
      <c r="H201" s="9">
        <v>3</v>
      </c>
      <c r="K201" s="10"/>
    </row>
    <row r="202" spans="1:11" ht="31.5" x14ac:dyDescent="0.25">
      <c r="A202" s="80"/>
      <c r="B202" s="74"/>
      <c r="C202" s="71"/>
      <c r="D202" s="71"/>
      <c r="E202" s="71"/>
      <c r="F202" s="71"/>
      <c r="G202" s="8" t="s">
        <v>136</v>
      </c>
      <c r="H202" s="9">
        <v>2</v>
      </c>
    </row>
    <row r="203" spans="1:11" ht="31.5" x14ac:dyDescent="0.25">
      <c r="A203" s="80"/>
      <c r="B203" s="74"/>
      <c r="C203" s="71"/>
      <c r="D203" s="71"/>
      <c r="E203" s="71"/>
      <c r="F203" s="71"/>
      <c r="G203" s="8" t="s">
        <v>137</v>
      </c>
      <c r="H203" s="9">
        <v>3</v>
      </c>
    </row>
    <row r="204" spans="1:11" ht="117" customHeight="1" thickBot="1" x14ac:dyDescent="0.3">
      <c r="A204" s="80"/>
      <c r="B204" s="74"/>
      <c r="C204" s="72"/>
      <c r="D204" s="72"/>
      <c r="E204" s="72"/>
      <c r="F204" s="72"/>
      <c r="G204" s="64" t="s">
        <v>8</v>
      </c>
      <c r="H204" s="66">
        <f>SUM(H201:H203)</f>
        <v>8</v>
      </c>
    </row>
    <row r="205" spans="1:11" ht="150" customHeight="1" thickBot="1" x14ac:dyDescent="0.3">
      <c r="A205" s="81"/>
      <c r="B205" s="75"/>
      <c r="C205" s="68" t="s">
        <v>195</v>
      </c>
      <c r="D205" s="68"/>
      <c r="E205" s="68"/>
      <c r="F205" s="69"/>
      <c r="G205" s="65"/>
      <c r="H205" s="67"/>
    </row>
    <row r="206" spans="1:11" x14ac:dyDescent="0.25">
      <c r="A206" s="79">
        <v>22</v>
      </c>
      <c r="B206" s="73" t="s">
        <v>255</v>
      </c>
      <c r="C206" s="70" t="s">
        <v>93</v>
      </c>
      <c r="D206" s="70" t="s">
        <v>94</v>
      </c>
      <c r="E206" s="70" t="s">
        <v>95</v>
      </c>
      <c r="F206" s="70" t="s">
        <v>96</v>
      </c>
      <c r="G206" s="62" t="s">
        <v>129</v>
      </c>
      <c r="H206" s="63"/>
    </row>
    <row r="207" spans="1:11" ht="47.25" x14ac:dyDescent="0.25">
      <c r="A207" s="80"/>
      <c r="B207" s="74"/>
      <c r="C207" s="71"/>
      <c r="D207" s="71"/>
      <c r="E207" s="71"/>
      <c r="F207" s="71"/>
      <c r="G207" s="8" t="s">
        <v>150</v>
      </c>
      <c r="H207" s="9">
        <v>2</v>
      </c>
      <c r="K207" s="10"/>
    </row>
    <row r="208" spans="1:11" ht="31.5" x14ac:dyDescent="0.25">
      <c r="A208" s="80"/>
      <c r="B208" s="74"/>
      <c r="C208" s="71"/>
      <c r="D208" s="71"/>
      <c r="E208" s="71"/>
      <c r="F208" s="71"/>
      <c r="G208" s="8" t="s">
        <v>151</v>
      </c>
      <c r="H208" s="9">
        <v>4</v>
      </c>
      <c r="K208" s="10"/>
    </row>
    <row r="209" spans="1:11" ht="47.25" x14ac:dyDescent="0.25">
      <c r="A209" s="80"/>
      <c r="B209" s="74"/>
      <c r="C209" s="71"/>
      <c r="D209" s="71"/>
      <c r="E209" s="71"/>
      <c r="F209" s="71"/>
      <c r="G209" s="8" t="s">
        <v>152</v>
      </c>
      <c r="H209" s="9">
        <v>4</v>
      </c>
      <c r="K209" s="10"/>
    </row>
    <row r="210" spans="1:11" x14ac:dyDescent="0.25">
      <c r="A210" s="80"/>
      <c r="B210" s="74"/>
      <c r="C210" s="71"/>
      <c r="D210" s="71"/>
      <c r="E210" s="71"/>
      <c r="F210" s="71"/>
      <c r="G210" s="8" t="s">
        <v>153</v>
      </c>
      <c r="H210" s="9">
        <v>10</v>
      </c>
      <c r="K210" s="10"/>
    </row>
    <row r="211" spans="1:11" ht="47.25" x14ac:dyDescent="0.25">
      <c r="A211" s="80"/>
      <c r="B211" s="74"/>
      <c r="C211" s="71"/>
      <c r="D211" s="71"/>
      <c r="E211" s="71"/>
      <c r="F211" s="71"/>
      <c r="G211" s="8" t="s">
        <v>130</v>
      </c>
      <c r="H211" s="9">
        <v>8</v>
      </c>
      <c r="K211" s="10"/>
    </row>
    <row r="212" spans="1:11" ht="31.5" x14ac:dyDescent="0.25">
      <c r="A212" s="80"/>
      <c r="B212" s="74"/>
      <c r="C212" s="71"/>
      <c r="D212" s="71"/>
      <c r="E212" s="71"/>
      <c r="F212" s="71"/>
      <c r="G212" s="8" t="s">
        <v>154</v>
      </c>
      <c r="H212" s="9">
        <v>4</v>
      </c>
      <c r="K212" s="10"/>
    </row>
    <row r="213" spans="1:11" ht="31.5" x14ac:dyDescent="0.25">
      <c r="A213" s="80"/>
      <c r="B213" s="74"/>
      <c r="C213" s="71"/>
      <c r="D213" s="71"/>
      <c r="E213" s="71"/>
      <c r="F213" s="71"/>
      <c r="G213" s="8" t="s">
        <v>155</v>
      </c>
      <c r="H213" s="9">
        <v>2</v>
      </c>
      <c r="K213" s="10"/>
    </row>
    <row r="214" spans="1:11" ht="79.5" thickBot="1" x14ac:dyDescent="0.3">
      <c r="A214" s="80"/>
      <c r="B214" s="74"/>
      <c r="C214" s="71"/>
      <c r="D214" s="71"/>
      <c r="E214" s="71"/>
      <c r="F214" s="71"/>
      <c r="G214" s="8" t="s">
        <v>156</v>
      </c>
      <c r="H214" s="9">
        <v>2</v>
      </c>
      <c r="K214" s="10"/>
    </row>
    <row r="215" spans="1:11" x14ac:dyDescent="0.25">
      <c r="A215" s="80"/>
      <c r="B215" s="74"/>
      <c r="C215" s="71"/>
      <c r="D215" s="71"/>
      <c r="E215" s="71"/>
      <c r="F215" s="71"/>
      <c r="G215" s="62" t="s">
        <v>132</v>
      </c>
      <c r="H215" s="63"/>
    </row>
    <row r="216" spans="1:11" x14ac:dyDescent="0.25">
      <c r="A216" s="80"/>
      <c r="B216" s="74"/>
      <c r="C216" s="71"/>
      <c r="D216" s="71"/>
      <c r="E216" s="71"/>
      <c r="F216" s="71"/>
      <c r="G216" s="8" t="s">
        <v>143</v>
      </c>
      <c r="H216" s="9">
        <v>1</v>
      </c>
    </row>
    <row r="217" spans="1:11" ht="16.5" thickBot="1" x14ac:dyDescent="0.3">
      <c r="A217" s="80"/>
      <c r="B217" s="74"/>
      <c r="C217" s="72"/>
      <c r="D217" s="72"/>
      <c r="E217" s="72"/>
      <c r="F217" s="72"/>
      <c r="G217" s="64" t="s">
        <v>8</v>
      </c>
      <c r="H217" s="66">
        <f>SUM(H207:H214,H216)</f>
        <v>37</v>
      </c>
    </row>
    <row r="218" spans="1:11" ht="150" customHeight="1" thickBot="1" x14ac:dyDescent="0.3">
      <c r="A218" s="81"/>
      <c r="B218" s="75"/>
      <c r="C218" s="68" t="s">
        <v>194</v>
      </c>
      <c r="D218" s="68"/>
      <c r="E218" s="68"/>
      <c r="F218" s="69"/>
      <c r="G218" s="65"/>
      <c r="H218" s="67"/>
    </row>
    <row r="219" spans="1:11" x14ac:dyDescent="0.25">
      <c r="A219" s="79">
        <v>23</v>
      </c>
      <c r="B219" s="73" t="s">
        <v>256</v>
      </c>
      <c r="C219" s="70" t="s">
        <v>97</v>
      </c>
      <c r="D219" s="70" t="s">
        <v>98</v>
      </c>
      <c r="E219" s="70" t="s">
        <v>99</v>
      </c>
      <c r="F219" s="70" t="s">
        <v>100</v>
      </c>
      <c r="G219" s="62" t="s">
        <v>132</v>
      </c>
      <c r="H219" s="63"/>
    </row>
    <row r="220" spans="1:11" ht="31.5" x14ac:dyDescent="0.25">
      <c r="A220" s="80"/>
      <c r="B220" s="74"/>
      <c r="C220" s="71"/>
      <c r="D220" s="71"/>
      <c r="E220" s="71"/>
      <c r="F220" s="71"/>
      <c r="G220" s="8" t="s">
        <v>141</v>
      </c>
      <c r="H220" s="9">
        <v>1</v>
      </c>
    </row>
    <row r="221" spans="1:11" ht="31.5" x14ac:dyDescent="0.25">
      <c r="A221" s="80"/>
      <c r="B221" s="74"/>
      <c r="C221" s="71"/>
      <c r="D221" s="71"/>
      <c r="E221" s="71"/>
      <c r="F221" s="71"/>
      <c r="G221" s="8" t="s">
        <v>142</v>
      </c>
      <c r="H221" s="9">
        <v>1</v>
      </c>
    </row>
    <row r="222" spans="1:11" x14ac:dyDescent="0.25">
      <c r="A222" s="80"/>
      <c r="B222" s="74"/>
      <c r="C222" s="71"/>
      <c r="D222" s="71"/>
      <c r="E222" s="71"/>
      <c r="F222" s="71"/>
      <c r="G222" s="8" t="s">
        <v>143</v>
      </c>
      <c r="H222" s="9">
        <v>1</v>
      </c>
    </row>
    <row r="223" spans="1:11" ht="16.5" thickBot="1" x14ac:dyDescent="0.3">
      <c r="A223" s="80"/>
      <c r="B223" s="74"/>
      <c r="C223" s="72"/>
      <c r="D223" s="72"/>
      <c r="E223" s="72"/>
      <c r="F223" s="72"/>
      <c r="G223" s="64" t="s">
        <v>8</v>
      </c>
      <c r="H223" s="66">
        <f>SUM(H220:H222)</f>
        <v>3</v>
      </c>
    </row>
    <row r="224" spans="1:11" ht="150" customHeight="1" thickBot="1" x14ac:dyDescent="0.3">
      <c r="A224" s="81"/>
      <c r="B224" s="75"/>
      <c r="C224" s="68" t="s">
        <v>193</v>
      </c>
      <c r="D224" s="68"/>
      <c r="E224" s="68"/>
      <c r="F224" s="69"/>
      <c r="G224" s="65"/>
      <c r="H224" s="67"/>
    </row>
    <row r="225" spans="1:9" x14ac:dyDescent="0.25">
      <c r="A225" s="79">
        <v>24</v>
      </c>
      <c r="B225" s="73" t="s">
        <v>256</v>
      </c>
      <c r="C225" s="70" t="s">
        <v>101</v>
      </c>
      <c r="D225" s="70" t="s">
        <v>102</v>
      </c>
      <c r="E225" s="70" t="s">
        <v>103</v>
      </c>
      <c r="F225" s="70" t="s">
        <v>104</v>
      </c>
      <c r="G225" s="62" t="s">
        <v>132</v>
      </c>
      <c r="H225" s="63"/>
    </row>
    <row r="226" spans="1:9" ht="16.5" thickBot="1" x14ac:dyDescent="0.3">
      <c r="A226" s="80"/>
      <c r="B226" s="74"/>
      <c r="C226" s="71"/>
      <c r="D226" s="71"/>
      <c r="E226" s="71"/>
      <c r="F226" s="71"/>
      <c r="G226" s="8" t="s">
        <v>131</v>
      </c>
      <c r="H226" s="9">
        <v>1</v>
      </c>
    </row>
    <row r="227" spans="1:9" x14ac:dyDescent="0.25">
      <c r="A227" s="80"/>
      <c r="B227" s="74"/>
      <c r="C227" s="71"/>
      <c r="D227" s="71"/>
      <c r="E227" s="71"/>
      <c r="F227" s="71"/>
      <c r="G227" s="62" t="s">
        <v>170</v>
      </c>
      <c r="H227" s="63"/>
    </row>
    <row r="228" spans="1:9" ht="31.5" x14ac:dyDescent="0.25">
      <c r="A228" s="80"/>
      <c r="B228" s="74"/>
      <c r="C228" s="71"/>
      <c r="D228" s="71"/>
      <c r="E228" s="71"/>
      <c r="F228" s="71"/>
      <c r="G228" s="8" t="s">
        <v>171</v>
      </c>
      <c r="H228" s="9">
        <v>2</v>
      </c>
    </row>
    <row r="229" spans="1:9" ht="16.5" thickBot="1" x14ac:dyDescent="0.3">
      <c r="A229" s="80"/>
      <c r="B229" s="74"/>
      <c r="C229" s="72"/>
      <c r="D229" s="72"/>
      <c r="E229" s="72"/>
      <c r="F229" s="72"/>
      <c r="G229" s="64" t="s">
        <v>8</v>
      </c>
      <c r="H229" s="66">
        <f>SUM(H226:H226,H228:H228)</f>
        <v>3</v>
      </c>
    </row>
    <row r="230" spans="1:9" ht="150" customHeight="1" thickBot="1" x14ac:dyDescent="0.3">
      <c r="A230" s="81"/>
      <c r="B230" s="75"/>
      <c r="C230" s="68" t="s">
        <v>192</v>
      </c>
      <c r="D230" s="68"/>
      <c r="E230" s="68"/>
      <c r="F230" s="69"/>
      <c r="G230" s="65"/>
      <c r="H230" s="67"/>
    </row>
    <row r="231" spans="1:9" x14ac:dyDescent="0.25">
      <c r="A231" s="79">
        <v>25</v>
      </c>
      <c r="B231" s="73" t="s">
        <v>256</v>
      </c>
      <c r="C231" s="70" t="s">
        <v>105</v>
      </c>
      <c r="D231" s="70" t="s">
        <v>106</v>
      </c>
      <c r="E231" s="70" t="s">
        <v>107</v>
      </c>
      <c r="F231" s="70" t="s">
        <v>108</v>
      </c>
      <c r="G231" s="62" t="s">
        <v>132</v>
      </c>
      <c r="H231" s="63"/>
    </row>
    <row r="232" spans="1:9" ht="31.5" x14ac:dyDescent="0.25">
      <c r="A232" s="80"/>
      <c r="B232" s="74"/>
      <c r="C232" s="71"/>
      <c r="D232" s="71"/>
      <c r="E232" s="71"/>
      <c r="F232" s="71"/>
      <c r="G232" s="8" t="s">
        <v>142</v>
      </c>
      <c r="H232" s="9">
        <v>2</v>
      </c>
    </row>
    <row r="233" spans="1:9" x14ac:dyDescent="0.25">
      <c r="A233" s="80"/>
      <c r="B233" s="74"/>
      <c r="C233" s="71"/>
      <c r="D233" s="71"/>
      <c r="E233" s="71"/>
      <c r="F233" s="71"/>
      <c r="G233" s="8" t="s">
        <v>143</v>
      </c>
      <c r="H233" s="9">
        <v>2</v>
      </c>
    </row>
    <row r="234" spans="1:9" ht="71.25" customHeight="1" thickBot="1" x14ac:dyDescent="0.3">
      <c r="A234" s="80"/>
      <c r="B234" s="74"/>
      <c r="C234" s="72"/>
      <c r="D234" s="72"/>
      <c r="E234" s="72"/>
      <c r="F234" s="72"/>
      <c r="G234" s="64" t="s">
        <v>8</v>
      </c>
      <c r="H234" s="66">
        <f>SUM(H232:H233)</f>
        <v>4</v>
      </c>
    </row>
    <row r="235" spans="1:9" ht="150" customHeight="1" thickBot="1" x14ac:dyDescent="0.3">
      <c r="A235" s="81"/>
      <c r="B235" s="75"/>
      <c r="C235" s="68" t="s">
        <v>216</v>
      </c>
      <c r="D235" s="68"/>
      <c r="E235" s="68"/>
      <c r="F235" s="69"/>
      <c r="G235" s="65"/>
      <c r="H235" s="67"/>
      <c r="I235" s="13"/>
    </row>
    <row r="236" spans="1:9" x14ac:dyDescent="0.25">
      <c r="A236" s="79">
        <v>26</v>
      </c>
      <c r="B236" s="73" t="s">
        <v>253</v>
      </c>
      <c r="C236" s="70" t="s">
        <v>109</v>
      </c>
      <c r="D236" s="70" t="s">
        <v>110</v>
      </c>
      <c r="E236" s="70" t="s">
        <v>111</v>
      </c>
      <c r="F236" s="70" t="s">
        <v>112</v>
      </c>
      <c r="G236" s="62" t="s">
        <v>132</v>
      </c>
      <c r="H236" s="63"/>
    </row>
    <row r="237" spans="1:9" ht="31.5" x14ac:dyDescent="0.25">
      <c r="A237" s="80"/>
      <c r="B237" s="74"/>
      <c r="C237" s="71"/>
      <c r="D237" s="71"/>
      <c r="E237" s="71"/>
      <c r="F237" s="71"/>
      <c r="G237" s="8" t="s">
        <v>140</v>
      </c>
      <c r="H237" s="9">
        <v>1</v>
      </c>
    </row>
    <row r="238" spans="1:9" ht="70.5" customHeight="1" thickBot="1" x14ac:dyDescent="0.3">
      <c r="A238" s="80"/>
      <c r="B238" s="74"/>
      <c r="C238" s="72"/>
      <c r="D238" s="72"/>
      <c r="E238" s="72"/>
      <c r="F238" s="72"/>
      <c r="G238" s="64" t="s">
        <v>8</v>
      </c>
      <c r="H238" s="66">
        <f>SUM(H237:H237)</f>
        <v>1</v>
      </c>
    </row>
    <row r="239" spans="1:9" ht="150" customHeight="1" thickBot="1" x14ac:dyDescent="0.3">
      <c r="A239" s="81"/>
      <c r="B239" s="75"/>
      <c r="C239" s="68" t="s">
        <v>191</v>
      </c>
      <c r="D239" s="68"/>
      <c r="E239" s="68"/>
      <c r="F239" s="69"/>
      <c r="G239" s="65"/>
      <c r="H239" s="67"/>
    </row>
    <row r="240" spans="1:9" x14ac:dyDescent="0.25">
      <c r="A240" s="79">
        <v>27</v>
      </c>
      <c r="B240" s="73" t="s">
        <v>261</v>
      </c>
      <c r="C240" s="70" t="s">
        <v>113</v>
      </c>
      <c r="D240" s="70" t="s">
        <v>114</v>
      </c>
      <c r="E240" s="70" t="s">
        <v>115</v>
      </c>
      <c r="F240" s="70" t="s">
        <v>116</v>
      </c>
      <c r="G240" s="62" t="s">
        <v>166</v>
      </c>
      <c r="H240" s="63"/>
    </row>
    <row r="241" spans="1:11" ht="31.5" x14ac:dyDescent="0.25">
      <c r="A241" s="80"/>
      <c r="B241" s="74"/>
      <c r="C241" s="71"/>
      <c r="D241" s="71"/>
      <c r="E241" s="71"/>
      <c r="F241" s="71"/>
      <c r="G241" s="8" t="s">
        <v>167</v>
      </c>
      <c r="H241" s="9">
        <v>14</v>
      </c>
    </row>
    <row r="242" spans="1:11" ht="32.25" thickBot="1" x14ac:dyDescent="0.3">
      <c r="A242" s="80"/>
      <c r="B242" s="74"/>
      <c r="C242" s="71"/>
      <c r="D242" s="71"/>
      <c r="E242" s="71"/>
      <c r="F242" s="71"/>
      <c r="G242" s="8" t="s">
        <v>168</v>
      </c>
      <c r="H242" s="9">
        <v>19</v>
      </c>
    </row>
    <row r="243" spans="1:11" x14ac:dyDescent="0.25">
      <c r="A243" s="80"/>
      <c r="B243" s="74"/>
      <c r="C243" s="71"/>
      <c r="D243" s="71"/>
      <c r="E243" s="71"/>
      <c r="F243" s="71"/>
      <c r="G243" s="62" t="s">
        <v>170</v>
      </c>
      <c r="H243" s="63"/>
    </row>
    <row r="244" spans="1:11" ht="48" thickBot="1" x14ac:dyDescent="0.3">
      <c r="A244" s="80"/>
      <c r="B244" s="74"/>
      <c r="C244" s="71"/>
      <c r="D244" s="71"/>
      <c r="E244" s="71"/>
      <c r="F244" s="71"/>
      <c r="G244" s="8" t="s">
        <v>178</v>
      </c>
      <c r="H244" s="9">
        <v>6</v>
      </c>
      <c r="K244" s="10"/>
    </row>
    <row r="245" spans="1:11" x14ac:dyDescent="0.25">
      <c r="A245" s="80"/>
      <c r="B245" s="74"/>
      <c r="C245" s="71"/>
      <c r="D245" s="71"/>
      <c r="E245" s="71"/>
      <c r="F245" s="71"/>
      <c r="G245" s="62" t="s">
        <v>180</v>
      </c>
      <c r="H245" s="63"/>
    </row>
    <row r="246" spans="1:11" ht="47.25" x14ac:dyDescent="0.25">
      <c r="A246" s="80"/>
      <c r="B246" s="74"/>
      <c r="C246" s="71"/>
      <c r="D246" s="71"/>
      <c r="E246" s="71"/>
      <c r="F246" s="71"/>
      <c r="G246" s="8" t="s">
        <v>182</v>
      </c>
      <c r="H246" s="9">
        <v>13</v>
      </c>
      <c r="K246" s="10"/>
    </row>
    <row r="247" spans="1:11" ht="16.5" thickBot="1" x14ac:dyDescent="0.3">
      <c r="A247" s="80"/>
      <c r="B247" s="74"/>
      <c r="C247" s="72"/>
      <c r="D247" s="72"/>
      <c r="E247" s="72"/>
      <c r="F247" s="72"/>
      <c r="G247" s="64" t="s">
        <v>8</v>
      </c>
      <c r="H247" s="66">
        <f>SUM(H241:H242,H244:H244,H246:H246)</f>
        <v>52</v>
      </c>
    </row>
    <row r="248" spans="1:11" ht="150" customHeight="1" thickBot="1" x14ac:dyDescent="0.3">
      <c r="A248" s="81"/>
      <c r="B248" s="75"/>
      <c r="C248" s="68" t="s">
        <v>190</v>
      </c>
      <c r="D248" s="68"/>
      <c r="E248" s="68"/>
      <c r="F248" s="69"/>
      <c r="G248" s="65"/>
      <c r="H248" s="67"/>
    </row>
    <row r="249" spans="1:11" x14ac:dyDescent="0.25">
      <c r="A249" s="79">
        <v>28</v>
      </c>
      <c r="B249" s="73" t="s">
        <v>261</v>
      </c>
      <c r="C249" s="70" t="s">
        <v>117</v>
      </c>
      <c r="D249" s="70" t="s">
        <v>118</v>
      </c>
      <c r="E249" s="70" t="s">
        <v>119</v>
      </c>
      <c r="F249" s="70" t="s">
        <v>120</v>
      </c>
      <c r="G249" s="62" t="s">
        <v>133</v>
      </c>
      <c r="H249" s="63"/>
    </row>
    <row r="250" spans="1:11" ht="32.25" thickBot="1" x14ac:dyDescent="0.3">
      <c r="A250" s="80"/>
      <c r="B250" s="74"/>
      <c r="C250" s="71"/>
      <c r="D250" s="71"/>
      <c r="E250" s="71"/>
      <c r="F250" s="71"/>
      <c r="G250" s="8" t="s">
        <v>149</v>
      </c>
      <c r="H250" s="9">
        <v>2</v>
      </c>
    </row>
    <row r="251" spans="1:11" x14ac:dyDescent="0.25">
      <c r="A251" s="80"/>
      <c r="B251" s="74"/>
      <c r="C251" s="71"/>
      <c r="D251" s="71"/>
      <c r="E251" s="71"/>
      <c r="F251" s="71"/>
      <c r="G251" s="62" t="s">
        <v>170</v>
      </c>
      <c r="H251" s="63"/>
    </row>
    <row r="252" spans="1:11" ht="47.25" x14ac:dyDescent="0.25">
      <c r="A252" s="80"/>
      <c r="B252" s="74"/>
      <c r="C252" s="71"/>
      <c r="D252" s="71"/>
      <c r="E252" s="71"/>
      <c r="F252" s="71"/>
      <c r="G252" s="8" t="s">
        <v>177</v>
      </c>
      <c r="H252" s="9">
        <v>1</v>
      </c>
    </row>
    <row r="253" spans="1:11" ht="61.5" customHeight="1" thickBot="1" x14ac:dyDescent="0.3">
      <c r="A253" s="80"/>
      <c r="B253" s="74"/>
      <c r="C253" s="72"/>
      <c r="D253" s="72"/>
      <c r="E253" s="72"/>
      <c r="F253" s="72"/>
      <c r="G253" s="64" t="s">
        <v>8</v>
      </c>
      <c r="H253" s="66">
        <f>SUM(H250:H250,H252:H252)</f>
        <v>3</v>
      </c>
    </row>
    <row r="254" spans="1:11" ht="150" customHeight="1" thickBot="1" x14ac:dyDescent="0.3">
      <c r="A254" s="81"/>
      <c r="B254" s="75"/>
      <c r="C254" s="68" t="s">
        <v>189</v>
      </c>
      <c r="D254" s="68"/>
      <c r="E254" s="68"/>
      <c r="F254" s="69"/>
      <c r="G254" s="65"/>
      <c r="H254" s="67"/>
    </row>
    <row r="255" spans="1:11" x14ac:dyDescent="0.25">
      <c r="A255" s="79">
        <v>29</v>
      </c>
      <c r="B255" s="73" t="s">
        <v>250</v>
      </c>
      <c r="C255" s="70" t="s">
        <v>121</v>
      </c>
      <c r="D255" s="70" t="s">
        <v>122</v>
      </c>
      <c r="E255" s="70" t="s">
        <v>123</v>
      </c>
      <c r="F255" s="70" t="s">
        <v>124</v>
      </c>
      <c r="G255" s="62" t="s">
        <v>133</v>
      </c>
      <c r="H255" s="63"/>
    </row>
    <row r="256" spans="1:11" ht="32.25" thickBot="1" x14ac:dyDescent="0.3">
      <c r="A256" s="80"/>
      <c r="B256" s="74"/>
      <c r="C256" s="71"/>
      <c r="D256" s="71"/>
      <c r="E256" s="71"/>
      <c r="F256" s="71"/>
      <c r="G256" s="8" t="s">
        <v>149</v>
      </c>
      <c r="H256" s="9">
        <v>2</v>
      </c>
    </row>
    <row r="257" spans="1:9" x14ac:dyDescent="0.25">
      <c r="A257" s="80"/>
      <c r="B257" s="74"/>
      <c r="C257" s="71"/>
      <c r="D257" s="71"/>
      <c r="E257" s="71"/>
      <c r="F257" s="71"/>
      <c r="G257" s="62" t="s">
        <v>170</v>
      </c>
      <c r="H257" s="63"/>
    </row>
    <row r="258" spans="1:9" ht="47.25" x14ac:dyDescent="0.25">
      <c r="A258" s="80"/>
      <c r="B258" s="74"/>
      <c r="C258" s="71"/>
      <c r="D258" s="71"/>
      <c r="E258" s="71"/>
      <c r="F258" s="71"/>
      <c r="G258" s="8" t="s">
        <v>177</v>
      </c>
      <c r="H258" s="9">
        <v>1</v>
      </c>
    </row>
    <row r="259" spans="1:9" ht="16.5" thickBot="1" x14ac:dyDescent="0.3">
      <c r="A259" s="80"/>
      <c r="B259" s="74"/>
      <c r="C259" s="72"/>
      <c r="D259" s="72"/>
      <c r="E259" s="72"/>
      <c r="F259" s="72"/>
      <c r="G259" s="64" t="s">
        <v>8</v>
      </c>
      <c r="H259" s="66">
        <f>SUM(H256:H256,H258:H258)</f>
        <v>3</v>
      </c>
    </row>
    <row r="260" spans="1:9" ht="150" customHeight="1" thickBot="1" x14ac:dyDescent="0.3">
      <c r="A260" s="81"/>
      <c r="B260" s="75"/>
      <c r="C260" s="68" t="s">
        <v>188</v>
      </c>
      <c r="D260" s="68"/>
      <c r="E260" s="68"/>
      <c r="F260" s="69"/>
      <c r="G260" s="65"/>
      <c r="H260" s="67"/>
    </row>
    <row r="261" spans="1:9" ht="16.5" thickBot="1" x14ac:dyDescent="0.3">
      <c r="A261" s="88" t="s">
        <v>257</v>
      </c>
      <c r="B261" s="89"/>
      <c r="C261" s="89"/>
      <c r="D261" s="89"/>
      <c r="E261" s="90"/>
      <c r="F261" s="91">
        <f>H6+H14+H19+H28+H34+H54+H67+H74+H84+H103+H109+H117+H131+H137+H143+H158+H166+H178+H185+H198+H204+H217+H223+H229+H234+H238+H247+H253+H259</f>
        <v>576</v>
      </c>
      <c r="G261" s="92"/>
      <c r="H261" s="93"/>
      <c r="I261" s="10"/>
    </row>
    <row r="262" spans="1:9" ht="183" customHeight="1" thickBot="1" x14ac:dyDescent="0.3">
      <c r="A262" s="83" t="s">
        <v>9</v>
      </c>
      <c r="B262" s="84"/>
      <c r="C262" s="85" t="s">
        <v>184</v>
      </c>
      <c r="D262" s="86"/>
      <c r="E262" s="86"/>
      <c r="F262" s="87"/>
      <c r="G262" s="14" t="s">
        <v>185</v>
      </c>
      <c r="H262" s="15" t="s">
        <v>258</v>
      </c>
    </row>
    <row r="263" spans="1:9" ht="159.75" customHeight="1" thickBot="1" x14ac:dyDescent="0.3">
      <c r="A263" s="83" t="s">
        <v>9</v>
      </c>
      <c r="B263" s="84"/>
      <c r="C263" s="85" t="s">
        <v>186</v>
      </c>
      <c r="D263" s="86"/>
      <c r="E263" s="86"/>
      <c r="F263" s="87"/>
      <c r="G263" s="14" t="s">
        <v>185</v>
      </c>
      <c r="H263" s="15" t="s">
        <v>259</v>
      </c>
    </row>
    <row r="264" spans="1:9" ht="168.75" customHeight="1" thickBot="1" x14ac:dyDescent="0.3">
      <c r="A264" s="83" t="s">
        <v>9</v>
      </c>
      <c r="B264" s="84"/>
      <c r="C264" s="85" t="s">
        <v>187</v>
      </c>
      <c r="D264" s="86"/>
      <c r="E264" s="86"/>
      <c r="F264" s="87"/>
      <c r="G264" s="16" t="s">
        <v>185</v>
      </c>
      <c r="H264" s="17" t="s">
        <v>260</v>
      </c>
    </row>
  </sheetData>
  <sheetProtection algorithmName="SHA-512" hashValue="ZI3NJ2iVwbrtugQc/ga1MqWUeZ7YBXCorEZF5A/OM0Wx/mfV3co76jvYV01wxvW7ldior5PVoBYUx8TkUv6+QA==" saltValue="M0aDdcDWfWWCDabHiTNJ2w==" spinCount="100000" sheet="1" formatCells="0" formatColumns="0" formatRows="0" insertColumns="0" insertRows="0" autoFilter="0" pivotTables="0"/>
  <autoFilter ref="A1:H264" xr:uid="{00000000-0001-0000-0000-000000000000}"/>
  <mergeCells count="332">
    <mergeCell ref="E160:E166"/>
    <mergeCell ref="F160:F166"/>
    <mergeCell ref="C168:C178"/>
    <mergeCell ref="D168:D178"/>
    <mergeCell ref="E168:E178"/>
    <mergeCell ref="F168:F178"/>
    <mergeCell ref="C139:C143"/>
    <mergeCell ref="D139:D143"/>
    <mergeCell ref="E139:E143"/>
    <mergeCell ref="F139:F143"/>
    <mergeCell ref="C145:C158"/>
    <mergeCell ref="D145:D158"/>
    <mergeCell ref="E145:E158"/>
    <mergeCell ref="F145:F158"/>
    <mergeCell ref="A255:A260"/>
    <mergeCell ref="B255:B260"/>
    <mergeCell ref="G255:H255"/>
    <mergeCell ref="G257:H257"/>
    <mergeCell ref="G259:G260"/>
    <mergeCell ref="H259:H260"/>
    <mergeCell ref="C260:F260"/>
    <mergeCell ref="C255:C259"/>
    <mergeCell ref="D255:D259"/>
    <mergeCell ref="E255:E259"/>
    <mergeCell ref="F255:F259"/>
    <mergeCell ref="A206:A218"/>
    <mergeCell ref="B206:B218"/>
    <mergeCell ref="G206:H206"/>
    <mergeCell ref="G215:H215"/>
    <mergeCell ref="G217:G218"/>
    <mergeCell ref="H217:H218"/>
    <mergeCell ref="C218:F218"/>
    <mergeCell ref="C206:C217"/>
    <mergeCell ref="D206:D217"/>
    <mergeCell ref="E206:E217"/>
    <mergeCell ref="F206:F217"/>
    <mergeCell ref="A200:A205"/>
    <mergeCell ref="B200:B205"/>
    <mergeCell ref="G200:H200"/>
    <mergeCell ref="G204:G205"/>
    <mergeCell ref="H204:H205"/>
    <mergeCell ref="C205:F205"/>
    <mergeCell ref="C200:C204"/>
    <mergeCell ref="D200:D204"/>
    <mergeCell ref="E200:E204"/>
    <mergeCell ref="F200:F204"/>
    <mergeCell ref="B231:B235"/>
    <mergeCell ref="G231:H231"/>
    <mergeCell ref="G234:G235"/>
    <mergeCell ref="H234:H235"/>
    <mergeCell ref="C235:F235"/>
    <mergeCell ref="C231:C234"/>
    <mergeCell ref="D231:D234"/>
    <mergeCell ref="E231:E234"/>
    <mergeCell ref="F231:F234"/>
    <mergeCell ref="A249:A254"/>
    <mergeCell ref="B249:B254"/>
    <mergeCell ref="G249:H249"/>
    <mergeCell ref="G251:H251"/>
    <mergeCell ref="G253:G254"/>
    <mergeCell ref="H253:H254"/>
    <mergeCell ref="C254:F254"/>
    <mergeCell ref="C249:C253"/>
    <mergeCell ref="D249:D253"/>
    <mergeCell ref="E249:E253"/>
    <mergeCell ref="F249:F253"/>
    <mergeCell ref="A225:A230"/>
    <mergeCell ref="A240:A248"/>
    <mergeCell ref="B240:B248"/>
    <mergeCell ref="G240:H240"/>
    <mergeCell ref="G243:H243"/>
    <mergeCell ref="G245:H245"/>
    <mergeCell ref="G247:G248"/>
    <mergeCell ref="H247:H248"/>
    <mergeCell ref="C248:F248"/>
    <mergeCell ref="C240:C247"/>
    <mergeCell ref="D240:D247"/>
    <mergeCell ref="E240:E247"/>
    <mergeCell ref="F240:F247"/>
    <mergeCell ref="B225:B230"/>
    <mergeCell ref="G225:H225"/>
    <mergeCell ref="G227:H227"/>
    <mergeCell ref="G229:G230"/>
    <mergeCell ref="H229:H230"/>
    <mergeCell ref="C230:F230"/>
    <mergeCell ref="C225:C229"/>
    <mergeCell ref="D225:D229"/>
    <mergeCell ref="E225:E229"/>
    <mergeCell ref="F225:F229"/>
    <mergeCell ref="A231:A235"/>
    <mergeCell ref="A219:A224"/>
    <mergeCell ref="B219:B224"/>
    <mergeCell ref="G219:H219"/>
    <mergeCell ref="G223:G224"/>
    <mergeCell ref="H223:H224"/>
    <mergeCell ref="C224:F224"/>
    <mergeCell ref="C219:C223"/>
    <mergeCell ref="D219:D223"/>
    <mergeCell ref="E219:E223"/>
    <mergeCell ref="F219:F223"/>
    <mergeCell ref="A236:A239"/>
    <mergeCell ref="B236:B239"/>
    <mergeCell ref="G236:H236"/>
    <mergeCell ref="G238:G239"/>
    <mergeCell ref="H238:H239"/>
    <mergeCell ref="C239:F239"/>
    <mergeCell ref="C236:C238"/>
    <mergeCell ref="D236:D238"/>
    <mergeCell ref="E236:E238"/>
    <mergeCell ref="F236:F238"/>
    <mergeCell ref="A263:B263"/>
    <mergeCell ref="C263:F263"/>
    <mergeCell ref="B145:B159"/>
    <mergeCell ref="G145:H145"/>
    <mergeCell ref="G166:G167"/>
    <mergeCell ref="H158:H159"/>
    <mergeCell ref="C159:F159"/>
    <mergeCell ref="B160:B167"/>
    <mergeCell ref="G160:H160"/>
    <mergeCell ref="G163:H163"/>
    <mergeCell ref="B180:B186"/>
    <mergeCell ref="G180:H180"/>
    <mergeCell ref="G183:H183"/>
    <mergeCell ref="G185:G186"/>
    <mergeCell ref="H185:H186"/>
    <mergeCell ref="C186:F186"/>
    <mergeCell ref="C180:C185"/>
    <mergeCell ref="D180:D185"/>
    <mergeCell ref="E180:E185"/>
    <mergeCell ref="F180:F185"/>
    <mergeCell ref="A187:A199"/>
    <mergeCell ref="B187:B199"/>
    <mergeCell ref="G187:H187"/>
    <mergeCell ref="G189:H189"/>
    <mergeCell ref="A264:B264"/>
    <mergeCell ref="C264:F264"/>
    <mergeCell ref="A261:E261"/>
    <mergeCell ref="F261:H261"/>
    <mergeCell ref="A262:B262"/>
    <mergeCell ref="C262:F262"/>
    <mergeCell ref="H166:H167"/>
    <mergeCell ref="C167:F167"/>
    <mergeCell ref="B139:B144"/>
    <mergeCell ref="G139:H139"/>
    <mergeCell ref="G141:H141"/>
    <mergeCell ref="G143:G144"/>
    <mergeCell ref="H143:H144"/>
    <mergeCell ref="C144:F144"/>
    <mergeCell ref="G147:H147"/>
    <mergeCell ref="G158:G159"/>
    <mergeCell ref="A168:A179"/>
    <mergeCell ref="B168:B179"/>
    <mergeCell ref="G168:H168"/>
    <mergeCell ref="G173:H173"/>
    <mergeCell ref="G178:G179"/>
    <mergeCell ref="H178:H179"/>
    <mergeCell ref="C179:F179"/>
    <mergeCell ref="A180:A186"/>
    <mergeCell ref="B133:B138"/>
    <mergeCell ref="G133:H133"/>
    <mergeCell ref="G137:G138"/>
    <mergeCell ref="H137:H138"/>
    <mergeCell ref="C138:F138"/>
    <mergeCell ref="G119:H119"/>
    <mergeCell ref="G124:H124"/>
    <mergeCell ref="G129:H129"/>
    <mergeCell ref="C119:C131"/>
    <mergeCell ref="D119:D131"/>
    <mergeCell ref="E119:E131"/>
    <mergeCell ref="F119:F131"/>
    <mergeCell ref="C133:C137"/>
    <mergeCell ref="D133:D137"/>
    <mergeCell ref="E133:E137"/>
    <mergeCell ref="F133:F137"/>
    <mergeCell ref="C132:F132"/>
    <mergeCell ref="G135:H135"/>
    <mergeCell ref="G131:G132"/>
    <mergeCell ref="H131:H132"/>
    <mergeCell ref="B16:B20"/>
    <mergeCell ref="G16:H16"/>
    <mergeCell ref="G19:G20"/>
    <mergeCell ref="H19:H20"/>
    <mergeCell ref="C20:F20"/>
    <mergeCell ref="C16:C19"/>
    <mergeCell ref="D16:D19"/>
    <mergeCell ref="E16:E19"/>
    <mergeCell ref="F16:F19"/>
    <mergeCell ref="B8:B15"/>
    <mergeCell ref="G8:H8"/>
    <mergeCell ref="G10:H10"/>
    <mergeCell ref="G12:H12"/>
    <mergeCell ref="G14:G15"/>
    <mergeCell ref="H14:H15"/>
    <mergeCell ref="C15:F15"/>
    <mergeCell ref="C8:C14"/>
    <mergeCell ref="D8:D14"/>
    <mergeCell ref="E8:E14"/>
    <mergeCell ref="F8:F14"/>
    <mergeCell ref="B2:B7"/>
    <mergeCell ref="G2:H2"/>
    <mergeCell ref="G4:H4"/>
    <mergeCell ref="G6:G7"/>
    <mergeCell ref="H6:H7"/>
    <mergeCell ref="C7:F7"/>
    <mergeCell ref="C2:C6"/>
    <mergeCell ref="D2:D6"/>
    <mergeCell ref="E2:E6"/>
    <mergeCell ref="F2:F6"/>
    <mergeCell ref="A119:A132"/>
    <mergeCell ref="A133:A138"/>
    <mergeCell ref="A139:A144"/>
    <mergeCell ref="A145:A159"/>
    <mergeCell ref="A160:A167"/>
    <mergeCell ref="A2:A7"/>
    <mergeCell ref="A8:A15"/>
    <mergeCell ref="A16:A20"/>
    <mergeCell ref="A105:A110"/>
    <mergeCell ref="A111:A118"/>
    <mergeCell ref="A21:A29"/>
    <mergeCell ref="A30:A35"/>
    <mergeCell ref="A36:A55"/>
    <mergeCell ref="A56:A68"/>
    <mergeCell ref="A69:A75"/>
    <mergeCell ref="A76:A85"/>
    <mergeCell ref="A86:A104"/>
    <mergeCell ref="B21:B29"/>
    <mergeCell ref="G25:H25"/>
    <mergeCell ref="G28:G29"/>
    <mergeCell ref="H28:H29"/>
    <mergeCell ref="C29:F29"/>
    <mergeCell ref="C21:C28"/>
    <mergeCell ref="D21:D28"/>
    <mergeCell ref="E21:E28"/>
    <mergeCell ref="F21:F28"/>
    <mergeCell ref="G21:H21"/>
    <mergeCell ref="B30:B35"/>
    <mergeCell ref="G30:H30"/>
    <mergeCell ref="G34:G35"/>
    <mergeCell ref="H34:H35"/>
    <mergeCell ref="C35:F35"/>
    <mergeCell ref="C30:C34"/>
    <mergeCell ref="D30:D34"/>
    <mergeCell ref="E30:E34"/>
    <mergeCell ref="F30:F34"/>
    <mergeCell ref="B36:B55"/>
    <mergeCell ref="G52:H52"/>
    <mergeCell ref="G54:G55"/>
    <mergeCell ref="H54:H55"/>
    <mergeCell ref="C55:F55"/>
    <mergeCell ref="C36:C54"/>
    <mergeCell ref="D36:D54"/>
    <mergeCell ref="E36:E54"/>
    <mergeCell ref="F36:F54"/>
    <mergeCell ref="G36:H36"/>
    <mergeCell ref="G41:H41"/>
    <mergeCell ref="B56:B68"/>
    <mergeCell ref="G56:H56"/>
    <mergeCell ref="G67:G68"/>
    <mergeCell ref="H67:H68"/>
    <mergeCell ref="C68:F68"/>
    <mergeCell ref="C56:C67"/>
    <mergeCell ref="D56:D67"/>
    <mergeCell ref="E56:E67"/>
    <mergeCell ref="F56:F67"/>
    <mergeCell ref="B69:B75"/>
    <mergeCell ref="G69:H69"/>
    <mergeCell ref="G74:G75"/>
    <mergeCell ref="H74:H75"/>
    <mergeCell ref="C75:F75"/>
    <mergeCell ref="C69:C74"/>
    <mergeCell ref="D69:D74"/>
    <mergeCell ref="E69:E74"/>
    <mergeCell ref="F69:F74"/>
    <mergeCell ref="B76:B85"/>
    <mergeCell ref="G76:H76"/>
    <mergeCell ref="G80:H80"/>
    <mergeCell ref="G82:H82"/>
    <mergeCell ref="G84:G85"/>
    <mergeCell ref="H84:H85"/>
    <mergeCell ref="C85:F85"/>
    <mergeCell ref="C76:C84"/>
    <mergeCell ref="D76:D84"/>
    <mergeCell ref="E76:E84"/>
    <mergeCell ref="F76:F84"/>
    <mergeCell ref="B86:B104"/>
    <mergeCell ref="B105:B110"/>
    <mergeCell ref="B119:B132"/>
    <mergeCell ref="G86:H86"/>
    <mergeCell ref="G98:H98"/>
    <mergeCell ref="G101:H101"/>
    <mergeCell ref="G103:G104"/>
    <mergeCell ref="H103:H104"/>
    <mergeCell ref="C104:F104"/>
    <mergeCell ref="G105:H105"/>
    <mergeCell ref="G107:H107"/>
    <mergeCell ref="G109:G110"/>
    <mergeCell ref="H109:H110"/>
    <mergeCell ref="C110:F110"/>
    <mergeCell ref="B111:B118"/>
    <mergeCell ref="G111:H111"/>
    <mergeCell ref="G113:H113"/>
    <mergeCell ref="G115:H115"/>
    <mergeCell ref="G117:G118"/>
    <mergeCell ref="H117:H118"/>
    <mergeCell ref="C118:F118"/>
    <mergeCell ref="C86:C103"/>
    <mergeCell ref="D86:D103"/>
    <mergeCell ref="E86:E103"/>
    <mergeCell ref="G92:H92"/>
    <mergeCell ref="G62:H62"/>
    <mergeCell ref="G194:H194"/>
    <mergeCell ref="G196:H196"/>
    <mergeCell ref="G191:H191"/>
    <mergeCell ref="G198:G199"/>
    <mergeCell ref="H198:H199"/>
    <mergeCell ref="C199:F199"/>
    <mergeCell ref="C187:C198"/>
    <mergeCell ref="D187:D198"/>
    <mergeCell ref="E187:E198"/>
    <mergeCell ref="F187:F198"/>
    <mergeCell ref="G152:H152"/>
    <mergeCell ref="F86:F103"/>
    <mergeCell ref="C105:C109"/>
    <mergeCell ref="D105:D109"/>
    <mergeCell ref="E105:E109"/>
    <mergeCell ref="F105:F109"/>
    <mergeCell ref="C111:C117"/>
    <mergeCell ref="D111:D117"/>
    <mergeCell ref="E111:E117"/>
    <mergeCell ref="F111:F117"/>
    <mergeCell ref="C160:C166"/>
    <mergeCell ref="D160:D166"/>
  </mergeCells>
  <pageMargins left="0.7" right="0.7" top="0.75" bottom="0.75" header="0.3" footer="0.3"/>
  <pageSetup paperSize="9" orientation="portrait"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B7418E0-628F-40C6-942D-258AE7903755}">
  <dimension ref="A1:N326"/>
  <sheetViews>
    <sheetView zoomScale="80" zoomScaleNormal="80" workbookViewId="0">
      <pane ySplit="1" topLeftCell="A2" activePane="bottomLeft" state="frozen"/>
      <selection pane="bottomLeft" activeCell="H10" sqref="H10:H11"/>
    </sheetView>
  </sheetViews>
  <sheetFormatPr defaultColWidth="9.140625" defaultRowHeight="15.75" x14ac:dyDescent="0.25"/>
  <cols>
    <col min="1" max="1" width="12" style="6" customWidth="1"/>
    <col min="2" max="2" width="28.7109375" style="7" customWidth="1"/>
    <col min="3" max="3" width="23" style="6" customWidth="1"/>
    <col min="4" max="4" width="28.7109375" style="6" customWidth="1"/>
    <col min="5" max="5" width="24.5703125" style="6" customWidth="1"/>
    <col min="6" max="6" width="28" style="6" customWidth="1"/>
    <col min="7" max="7" width="25.5703125" style="6" customWidth="1"/>
    <col min="8" max="8" width="24.28515625" style="6" customWidth="1"/>
    <col min="9" max="9" width="18.28515625" style="6" customWidth="1"/>
    <col min="10" max="10" width="9.85546875" style="6" customWidth="1"/>
    <col min="11" max="11" width="11.85546875" style="6" customWidth="1"/>
    <col min="12" max="12" width="19.140625" style="6" customWidth="1"/>
    <col min="13" max="13" width="31.28515625" style="6" customWidth="1"/>
    <col min="14" max="14" width="16.42578125" style="6" customWidth="1"/>
    <col min="15" max="16384" width="9.140625" style="6"/>
  </cols>
  <sheetData>
    <row r="1" spans="1:14" s="7" customFormat="1" ht="48" thickBot="1" x14ac:dyDescent="0.3">
      <c r="A1" s="1" t="s">
        <v>0</v>
      </c>
      <c r="B1" s="2" t="s">
        <v>1</v>
      </c>
      <c r="C1" s="24" t="s">
        <v>2</v>
      </c>
      <c r="D1" s="3" t="s">
        <v>3</v>
      </c>
      <c r="E1" s="3" t="s">
        <v>4</v>
      </c>
      <c r="F1" s="3" t="s">
        <v>5</v>
      </c>
      <c r="G1" s="4" t="s">
        <v>6</v>
      </c>
      <c r="H1" s="5" t="s">
        <v>7</v>
      </c>
      <c r="I1" s="6"/>
      <c r="J1" s="6"/>
      <c r="K1" s="6"/>
      <c r="L1" s="6"/>
      <c r="M1" s="6"/>
      <c r="N1" s="6"/>
    </row>
    <row r="2" spans="1:14" ht="15.75" customHeight="1" x14ac:dyDescent="0.25">
      <c r="A2" s="79">
        <v>1</v>
      </c>
      <c r="B2" s="73" t="s">
        <v>495</v>
      </c>
      <c r="C2" s="70" t="s">
        <v>525</v>
      </c>
      <c r="D2" s="70" t="s">
        <v>524</v>
      </c>
      <c r="E2" s="70" t="s">
        <v>523</v>
      </c>
      <c r="F2" s="70" t="s">
        <v>522</v>
      </c>
      <c r="G2" s="62" t="s">
        <v>304</v>
      </c>
      <c r="H2" s="63"/>
    </row>
    <row r="3" spans="1:14" ht="30.75" customHeight="1" x14ac:dyDescent="0.25">
      <c r="A3" s="80"/>
      <c r="B3" s="74"/>
      <c r="C3" s="71"/>
      <c r="D3" s="71"/>
      <c r="E3" s="71"/>
      <c r="F3" s="71"/>
      <c r="G3" s="8" t="s">
        <v>134</v>
      </c>
      <c r="H3" s="9">
        <v>14</v>
      </c>
    </row>
    <row r="4" spans="1:14" ht="50.25" customHeight="1" x14ac:dyDescent="0.25">
      <c r="A4" s="80"/>
      <c r="B4" s="74"/>
      <c r="C4" s="71"/>
      <c r="D4" s="71"/>
      <c r="E4" s="71"/>
      <c r="F4" s="71"/>
      <c r="G4" s="8" t="s">
        <v>521</v>
      </c>
      <c r="H4" s="9">
        <v>6</v>
      </c>
    </row>
    <row r="5" spans="1:14" ht="30" customHeight="1" thickBot="1" x14ac:dyDescent="0.3">
      <c r="A5" s="80"/>
      <c r="B5" s="74"/>
      <c r="C5" s="71"/>
      <c r="D5" s="71"/>
      <c r="E5" s="71"/>
      <c r="F5" s="71"/>
      <c r="G5" s="19" t="s">
        <v>520</v>
      </c>
      <c r="H5" s="18">
        <v>1</v>
      </c>
    </row>
    <row r="6" spans="1:14" ht="15" customHeight="1" x14ac:dyDescent="0.25">
      <c r="A6" s="80"/>
      <c r="B6" s="74"/>
      <c r="C6" s="71"/>
      <c r="D6" s="71"/>
      <c r="E6" s="71"/>
      <c r="F6" s="71"/>
      <c r="G6" s="62" t="s">
        <v>326</v>
      </c>
      <c r="H6" s="63"/>
    </row>
    <row r="7" spans="1:14" ht="45" customHeight="1" thickBot="1" x14ac:dyDescent="0.3">
      <c r="A7" s="80"/>
      <c r="B7" s="74"/>
      <c r="C7" s="71"/>
      <c r="D7" s="71"/>
      <c r="E7" s="71"/>
      <c r="F7" s="71"/>
      <c r="G7" s="8" t="s">
        <v>325</v>
      </c>
      <c r="H7" s="9">
        <v>3</v>
      </c>
    </row>
    <row r="8" spans="1:14" ht="15" customHeight="1" x14ac:dyDescent="0.25">
      <c r="A8" s="80"/>
      <c r="B8" s="74"/>
      <c r="C8" s="71"/>
      <c r="D8" s="71"/>
      <c r="E8" s="71"/>
      <c r="F8" s="71"/>
      <c r="G8" s="62" t="s">
        <v>294</v>
      </c>
      <c r="H8" s="63"/>
    </row>
    <row r="9" spans="1:14" ht="34.5" customHeight="1" x14ac:dyDescent="0.25">
      <c r="A9" s="80"/>
      <c r="B9" s="74"/>
      <c r="C9" s="71"/>
      <c r="D9" s="71"/>
      <c r="E9" s="71"/>
      <c r="F9" s="71"/>
      <c r="G9" s="8" t="s">
        <v>292</v>
      </c>
      <c r="H9" s="9">
        <v>3</v>
      </c>
    </row>
    <row r="10" spans="1:14" ht="16.5" thickBot="1" x14ac:dyDescent="0.3">
      <c r="A10" s="80"/>
      <c r="B10" s="74"/>
      <c r="C10" s="72"/>
      <c r="D10" s="72"/>
      <c r="E10" s="72"/>
      <c r="F10" s="72"/>
      <c r="G10" s="64" t="s">
        <v>8</v>
      </c>
      <c r="H10" s="66">
        <f>H9+H7+H5+H4+H3</f>
        <v>27</v>
      </c>
    </row>
    <row r="11" spans="1:14" ht="120.75" customHeight="1" thickBot="1" x14ac:dyDescent="0.3">
      <c r="A11" s="81"/>
      <c r="B11" s="75"/>
      <c r="C11" s="68" t="s">
        <v>519</v>
      </c>
      <c r="D11" s="68"/>
      <c r="E11" s="68"/>
      <c r="F11" s="69"/>
      <c r="G11" s="65"/>
      <c r="H11" s="67"/>
    </row>
    <row r="12" spans="1:14" ht="16.5" customHeight="1" x14ac:dyDescent="0.25">
      <c r="A12" s="79">
        <v>2</v>
      </c>
      <c r="B12" s="73" t="s">
        <v>308</v>
      </c>
      <c r="C12" s="70" t="s">
        <v>518</v>
      </c>
      <c r="D12" s="70" t="s">
        <v>517</v>
      </c>
      <c r="E12" s="70" t="s">
        <v>516</v>
      </c>
      <c r="F12" s="70" t="s">
        <v>515</v>
      </c>
      <c r="G12" s="62" t="s">
        <v>304</v>
      </c>
      <c r="H12" s="63"/>
    </row>
    <row r="13" spans="1:14" ht="31.5" x14ac:dyDescent="0.25">
      <c r="A13" s="80"/>
      <c r="B13" s="74"/>
      <c r="C13" s="71"/>
      <c r="D13" s="71"/>
      <c r="E13" s="71"/>
      <c r="F13" s="71"/>
      <c r="G13" s="8" t="s">
        <v>484</v>
      </c>
      <c r="H13" s="9">
        <v>7</v>
      </c>
    </row>
    <row r="14" spans="1:14" ht="48" thickBot="1" x14ac:dyDescent="0.3">
      <c r="A14" s="80"/>
      <c r="B14" s="74"/>
      <c r="C14" s="71"/>
      <c r="D14" s="71"/>
      <c r="E14" s="71"/>
      <c r="F14" s="71"/>
      <c r="G14" s="8" t="s">
        <v>421</v>
      </c>
      <c r="H14" s="9">
        <v>4</v>
      </c>
    </row>
    <row r="15" spans="1:14" ht="16.5" customHeight="1" x14ac:dyDescent="0.25">
      <c r="A15" s="80"/>
      <c r="B15" s="74"/>
      <c r="C15" s="71"/>
      <c r="D15" s="71"/>
      <c r="E15" s="71"/>
      <c r="F15" s="71"/>
      <c r="G15" s="62" t="s">
        <v>514</v>
      </c>
      <c r="H15" s="63"/>
    </row>
    <row r="16" spans="1:14" ht="34.5" customHeight="1" x14ac:dyDescent="0.25">
      <c r="A16" s="80"/>
      <c r="B16" s="74"/>
      <c r="C16" s="71"/>
      <c r="D16" s="71"/>
      <c r="E16" s="71"/>
      <c r="F16" s="71"/>
      <c r="G16" s="8" t="s">
        <v>513</v>
      </c>
      <c r="H16" s="9">
        <v>1</v>
      </c>
    </row>
    <row r="17" spans="1:8" ht="47.25" x14ac:dyDescent="0.25">
      <c r="A17" s="80"/>
      <c r="B17" s="74"/>
      <c r="C17" s="71"/>
      <c r="D17" s="71"/>
      <c r="E17" s="71"/>
      <c r="F17" s="71"/>
      <c r="G17" s="8" t="s">
        <v>512</v>
      </c>
      <c r="H17" s="9">
        <v>1</v>
      </c>
    </row>
    <row r="18" spans="1:8" ht="47.25" x14ac:dyDescent="0.25">
      <c r="A18" s="80"/>
      <c r="B18" s="74"/>
      <c r="C18" s="71"/>
      <c r="D18" s="71"/>
      <c r="E18" s="71"/>
      <c r="F18" s="71"/>
      <c r="G18" s="8" t="s">
        <v>511</v>
      </c>
      <c r="H18" s="9">
        <v>3</v>
      </c>
    </row>
    <row r="19" spans="1:8" ht="31.5" x14ac:dyDescent="0.25">
      <c r="A19" s="80"/>
      <c r="B19" s="74"/>
      <c r="C19" s="71"/>
      <c r="D19" s="71"/>
      <c r="E19" s="71"/>
      <c r="F19" s="71"/>
      <c r="G19" s="8" t="s">
        <v>510</v>
      </c>
      <c r="H19" s="9">
        <v>5</v>
      </c>
    </row>
    <row r="20" spans="1:8" ht="63" x14ac:dyDescent="0.25">
      <c r="A20" s="80"/>
      <c r="B20" s="74"/>
      <c r="C20" s="71"/>
      <c r="D20" s="71"/>
      <c r="E20" s="71"/>
      <c r="F20" s="71"/>
      <c r="G20" s="8" t="s">
        <v>509</v>
      </c>
      <c r="H20" s="9">
        <v>1</v>
      </c>
    </row>
    <row r="21" spans="1:8" ht="47.25" x14ac:dyDescent="0.25">
      <c r="A21" s="80"/>
      <c r="B21" s="74"/>
      <c r="C21" s="71"/>
      <c r="D21" s="71"/>
      <c r="E21" s="71"/>
      <c r="F21" s="71"/>
      <c r="G21" s="8" t="s">
        <v>508</v>
      </c>
      <c r="H21" s="9">
        <v>1</v>
      </c>
    </row>
    <row r="22" spans="1:8" ht="31.5" x14ac:dyDescent="0.25">
      <c r="A22" s="80"/>
      <c r="B22" s="74"/>
      <c r="C22" s="71"/>
      <c r="D22" s="71"/>
      <c r="E22" s="71"/>
      <c r="F22" s="71"/>
      <c r="G22" s="8" t="s">
        <v>507</v>
      </c>
      <c r="H22" s="9">
        <v>1</v>
      </c>
    </row>
    <row r="23" spans="1:8" ht="78.75" x14ac:dyDescent="0.25">
      <c r="A23" s="80"/>
      <c r="B23" s="74"/>
      <c r="C23" s="71"/>
      <c r="D23" s="71"/>
      <c r="E23" s="71"/>
      <c r="F23" s="71"/>
      <c r="G23" s="8" t="s">
        <v>506</v>
      </c>
      <c r="H23" s="9">
        <v>18</v>
      </c>
    </row>
    <row r="24" spans="1:8" ht="31.5" x14ac:dyDescent="0.25">
      <c r="A24" s="80"/>
      <c r="B24" s="74"/>
      <c r="C24" s="71"/>
      <c r="D24" s="71"/>
      <c r="E24" s="71"/>
      <c r="F24" s="71"/>
      <c r="G24" s="8" t="s">
        <v>505</v>
      </c>
      <c r="H24" s="9">
        <v>2</v>
      </c>
    </row>
    <row r="25" spans="1:8" ht="32.25" thickBot="1" x14ac:dyDescent="0.3">
      <c r="A25" s="80"/>
      <c r="B25" s="74"/>
      <c r="C25" s="71"/>
      <c r="D25" s="71"/>
      <c r="E25" s="71"/>
      <c r="F25" s="71"/>
      <c r="G25" s="8" t="s">
        <v>504</v>
      </c>
      <c r="H25" s="9">
        <v>3</v>
      </c>
    </row>
    <row r="26" spans="1:8" x14ac:dyDescent="0.25">
      <c r="A26" s="80"/>
      <c r="B26" s="74"/>
      <c r="C26" s="71"/>
      <c r="D26" s="71"/>
      <c r="E26" s="71"/>
      <c r="F26" s="71"/>
      <c r="G26" s="62" t="s">
        <v>326</v>
      </c>
      <c r="H26" s="63"/>
    </row>
    <row r="27" spans="1:8" ht="32.25" thickBot="1" x14ac:dyDescent="0.3">
      <c r="A27" s="80"/>
      <c r="B27" s="74"/>
      <c r="C27" s="71"/>
      <c r="D27" s="71"/>
      <c r="E27" s="71"/>
      <c r="F27" s="71"/>
      <c r="G27" s="8" t="s">
        <v>325</v>
      </c>
      <c r="H27" s="9">
        <v>2</v>
      </c>
    </row>
    <row r="28" spans="1:8" x14ac:dyDescent="0.25">
      <c r="A28" s="80"/>
      <c r="B28" s="74"/>
      <c r="C28" s="71"/>
      <c r="D28" s="71"/>
      <c r="E28" s="71"/>
      <c r="F28" s="71"/>
      <c r="G28" s="62" t="s">
        <v>294</v>
      </c>
      <c r="H28" s="63"/>
    </row>
    <row r="29" spans="1:8" ht="32.25" thickBot="1" x14ac:dyDescent="0.3">
      <c r="A29" s="80"/>
      <c r="B29" s="74"/>
      <c r="C29" s="71"/>
      <c r="D29" s="71"/>
      <c r="E29" s="71"/>
      <c r="F29" s="71"/>
      <c r="G29" s="8" t="s">
        <v>292</v>
      </c>
      <c r="H29" s="9">
        <v>1</v>
      </c>
    </row>
    <row r="30" spans="1:8" x14ac:dyDescent="0.25">
      <c r="A30" s="80"/>
      <c r="B30" s="74"/>
      <c r="C30" s="71"/>
      <c r="D30" s="71"/>
      <c r="E30" s="71"/>
      <c r="F30" s="71"/>
      <c r="G30" s="62" t="s">
        <v>291</v>
      </c>
      <c r="H30" s="63"/>
    </row>
    <row r="31" spans="1:8" ht="16.5" thickBot="1" x14ac:dyDescent="0.3">
      <c r="A31" s="80"/>
      <c r="B31" s="74"/>
      <c r="C31" s="71"/>
      <c r="D31" s="71"/>
      <c r="E31" s="71"/>
      <c r="F31" s="71"/>
      <c r="G31" s="8" t="s">
        <v>369</v>
      </c>
      <c r="H31" s="9">
        <v>3</v>
      </c>
    </row>
    <row r="32" spans="1:8" x14ac:dyDescent="0.25">
      <c r="A32" s="80"/>
      <c r="B32" s="74"/>
      <c r="C32" s="71"/>
      <c r="D32" s="71"/>
      <c r="E32" s="71"/>
      <c r="F32" s="71"/>
      <c r="G32" s="62" t="s">
        <v>286</v>
      </c>
      <c r="H32" s="63"/>
    </row>
    <row r="33" spans="1:9" ht="31.5" x14ac:dyDescent="0.25">
      <c r="A33" s="80"/>
      <c r="B33" s="74"/>
      <c r="C33" s="71"/>
      <c r="D33" s="71"/>
      <c r="E33" s="71"/>
      <c r="F33" s="71"/>
      <c r="G33" s="8" t="s">
        <v>333</v>
      </c>
      <c r="H33" s="9">
        <v>7</v>
      </c>
    </row>
    <row r="34" spans="1:9" x14ac:dyDescent="0.25">
      <c r="A34" s="80"/>
      <c r="B34" s="74"/>
      <c r="C34" s="71"/>
      <c r="D34" s="71"/>
      <c r="E34" s="71"/>
      <c r="F34" s="71"/>
      <c r="G34" s="8" t="s">
        <v>285</v>
      </c>
      <c r="H34" s="9">
        <v>7</v>
      </c>
    </row>
    <row r="35" spans="1:9" x14ac:dyDescent="0.25">
      <c r="A35" s="80"/>
      <c r="B35" s="74"/>
      <c r="C35" s="71"/>
      <c r="D35" s="71"/>
      <c r="E35" s="71"/>
      <c r="F35" s="71"/>
      <c r="G35" s="8" t="s">
        <v>284</v>
      </c>
      <c r="H35" s="9">
        <v>7</v>
      </c>
    </row>
    <row r="36" spans="1:9" ht="16.5" thickBot="1" x14ac:dyDescent="0.3">
      <c r="A36" s="80"/>
      <c r="B36" s="74"/>
      <c r="C36" s="72"/>
      <c r="D36" s="72"/>
      <c r="E36" s="72"/>
      <c r="F36" s="72"/>
      <c r="G36" s="64" t="s">
        <v>8</v>
      </c>
      <c r="H36" s="66">
        <f>SUM(H33:H35,H31,H29,H27,H16:H25,H13:H14)</f>
        <v>74</v>
      </c>
    </row>
    <row r="37" spans="1:9" ht="141" customHeight="1" thickBot="1" x14ac:dyDescent="0.3">
      <c r="A37" s="81"/>
      <c r="B37" s="75"/>
      <c r="C37" s="68" t="s">
        <v>503</v>
      </c>
      <c r="D37" s="68"/>
      <c r="E37" s="68"/>
      <c r="F37" s="69"/>
      <c r="G37" s="65"/>
      <c r="H37" s="67"/>
    </row>
    <row r="38" spans="1:9" ht="16.5" customHeight="1" x14ac:dyDescent="0.25">
      <c r="A38" s="79">
        <v>3</v>
      </c>
      <c r="B38" s="73" t="s">
        <v>495</v>
      </c>
      <c r="C38" s="70" t="s">
        <v>502</v>
      </c>
      <c r="D38" s="70" t="s">
        <v>501</v>
      </c>
      <c r="E38" s="70" t="s">
        <v>492</v>
      </c>
      <c r="F38" s="70" t="s">
        <v>500</v>
      </c>
      <c r="G38" s="62" t="s">
        <v>326</v>
      </c>
      <c r="H38" s="63"/>
    </row>
    <row r="39" spans="1:9" ht="32.25" thickBot="1" x14ac:dyDescent="0.3">
      <c r="A39" s="80"/>
      <c r="B39" s="74"/>
      <c r="C39" s="71"/>
      <c r="D39" s="71"/>
      <c r="E39" s="71"/>
      <c r="F39" s="71"/>
      <c r="G39" s="8" t="s">
        <v>325</v>
      </c>
      <c r="H39" s="9">
        <v>2</v>
      </c>
    </row>
    <row r="40" spans="1:9" x14ac:dyDescent="0.25">
      <c r="A40" s="80"/>
      <c r="B40" s="74"/>
      <c r="C40" s="71"/>
      <c r="D40" s="71"/>
      <c r="E40" s="71"/>
      <c r="F40" s="71"/>
      <c r="G40" s="62" t="s">
        <v>294</v>
      </c>
      <c r="H40" s="63"/>
    </row>
    <row r="41" spans="1:9" ht="32.25" thickBot="1" x14ac:dyDescent="0.3">
      <c r="A41" s="80"/>
      <c r="B41" s="74"/>
      <c r="C41" s="71"/>
      <c r="D41" s="71"/>
      <c r="E41" s="71"/>
      <c r="F41" s="71"/>
      <c r="G41" s="8" t="s">
        <v>292</v>
      </c>
      <c r="H41" s="9">
        <v>1</v>
      </c>
    </row>
    <row r="42" spans="1:9" x14ac:dyDescent="0.25">
      <c r="A42" s="80"/>
      <c r="B42" s="74"/>
      <c r="C42" s="71"/>
      <c r="D42" s="71"/>
      <c r="E42" s="71"/>
      <c r="F42" s="71"/>
      <c r="G42" s="62" t="s">
        <v>286</v>
      </c>
      <c r="H42" s="63"/>
    </row>
    <row r="43" spans="1:9" ht="32.25" thickBot="1" x14ac:dyDescent="0.3">
      <c r="A43" s="80"/>
      <c r="B43" s="74"/>
      <c r="C43" s="71"/>
      <c r="D43" s="71"/>
      <c r="E43" s="71"/>
      <c r="F43" s="71"/>
      <c r="G43" s="8" t="s">
        <v>333</v>
      </c>
      <c r="H43" s="9">
        <v>21</v>
      </c>
    </row>
    <row r="44" spans="1:9" x14ac:dyDescent="0.25">
      <c r="A44" s="80"/>
      <c r="B44" s="74"/>
      <c r="C44" s="71"/>
      <c r="D44" s="71"/>
      <c r="E44" s="71"/>
      <c r="F44" s="71"/>
      <c r="G44" s="62" t="s">
        <v>304</v>
      </c>
      <c r="H44" s="63"/>
    </row>
    <row r="45" spans="1:9" ht="31.5" x14ac:dyDescent="0.25">
      <c r="A45" s="80"/>
      <c r="B45" s="74"/>
      <c r="C45" s="71"/>
      <c r="D45" s="71"/>
      <c r="E45" s="71"/>
      <c r="F45" s="71"/>
      <c r="G45" s="19" t="s">
        <v>499</v>
      </c>
      <c r="H45" s="18">
        <v>5</v>
      </c>
      <c r="I45" s="23"/>
    </row>
    <row r="46" spans="1:9" ht="63" x14ac:dyDescent="0.25">
      <c r="A46" s="80"/>
      <c r="B46" s="74"/>
      <c r="C46" s="71"/>
      <c r="D46" s="71"/>
      <c r="E46" s="71"/>
      <c r="F46" s="71"/>
      <c r="G46" s="19" t="s">
        <v>498</v>
      </c>
      <c r="H46" s="18">
        <v>1</v>
      </c>
      <c r="I46" s="23"/>
    </row>
    <row r="47" spans="1:9" ht="31.5" x14ac:dyDescent="0.25">
      <c r="A47" s="80"/>
      <c r="B47" s="74"/>
      <c r="C47" s="71"/>
      <c r="D47" s="71"/>
      <c r="E47" s="71"/>
      <c r="F47" s="71"/>
      <c r="G47" s="19" t="s">
        <v>497</v>
      </c>
      <c r="H47" s="18">
        <v>3</v>
      </c>
      <c r="I47" s="23"/>
    </row>
    <row r="48" spans="1:9" ht="16.5" thickBot="1" x14ac:dyDescent="0.3">
      <c r="A48" s="80"/>
      <c r="B48" s="74"/>
      <c r="C48" s="72"/>
      <c r="D48" s="72"/>
      <c r="E48" s="72"/>
      <c r="F48" s="72"/>
      <c r="G48" s="64" t="s">
        <v>8</v>
      </c>
      <c r="H48" s="66">
        <f>SUM(H45:H47,H43,H41,H39)</f>
        <v>33</v>
      </c>
    </row>
    <row r="49" spans="1:9" ht="108" customHeight="1" thickBot="1" x14ac:dyDescent="0.3">
      <c r="A49" s="81"/>
      <c r="B49" s="75"/>
      <c r="C49" s="68" t="s">
        <v>496</v>
      </c>
      <c r="D49" s="68"/>
      <c r="E49" s="68"/>
      <c r="F49" s="69"/>
      <c r="G49" s="65"/>
      <c r="H49" s="67"/>
    </row>
    <row r="50" spans="1:9" ht="16.5" customHeight="1" x14ac:dyDescent="0.25">
      <c r="A50" s="79">
        <v>4</v>
      </c>
      <c r="B50" s="73" t="s">
        <v>495</v>
      </c>
      <c r="C50" s="70" t="s">
        <v>494</v>
      </c>
      <c r="D50" s="70" t="s">
        <v>493</v>
      </c>
      <c r="E50" s="70" t="s">
        <v>492</v>
      </c>
      <c r="F50" s="70" t="s">
        <v>491</v>
      </c>
      <c r="G50" s="62" t="s">
        <v>326</v>
      </c>
      <c r="H50" s="63"/>
    </row>
    <row r="51" spans="1:9" ht="50.25" customHeight="1" thickBot="1" x14ac:dyDescent="0.3">
      <c r="A51" s="80"/>
      <c r="B51" s="74"/>
      <c r="C51" s="71"/>
      <c r="D51" s="71"/>
      <c r="E51" s="71"/>
      <c r="F51" s="71"/>
      <c r="G51" s="19" t="s">
        <v>490</v>
      </c>
      <c r="H51" s="18">
        <v>2</v>
      </c>
      <c r="I51" s="23"/>
    </row>
    <row r="52" spans="1:9" x14ac:dyDescent="0.25">
      <c r="A52" s="80"/>
      <c r="B52" s="74"/>
      <c r="C52" s="71"/>
      <c r="D52" s="71"/>
      <c r="E52" s="71"/>
      <c r="F52" s="71"/>
      <c r="G52" s="62" t="s">
        <v>304</v>
      </c>
      <c r="H52" s="63"/>
      <c r="I52" s="22"/>
    </row>
    <row r="53" spans="1:9" ht="31.5" x14ac:dyDescent="0.25">
      <c r="A53" s="80"/>
      <c r="B53" s="74"/>
      <c r="C53" s="71"/>
      <c r="D53" s="71"/>
      <c r="E53" s="71"/>
      <c r="F53" s="71"/>
      <c r="G53" s="8" t="s">
        <v>134</v>
      </c>
      <c r="H53" s="18">
        <v>2</v>
      </c>
    </row>
    <row r="54" spans="1:9" ht="16.5" thickBot="1" x14ac:dyDescent="0.3">
      <c r="A54" s="80"/>
      <c r="B54" s="74"/>
      <c r="C54" s="72"/>
      <c r="D54" s="72"/>
      <c r="E54" s="72"/>
      <c r="F54" s="72"/>
      <c r="G54" s="64" t="s">
        <v>8</v>
      </c>
      <c r="H54" s="66">
        <f>SUM(H51:H51,H53:H53,)</f>
        <v>4</v>
      </c>
    </row>
    <row r="55" spans="1:9" ht="79.5" customHeight="1" thickBot="1" x14ac:dyDescent="0.3">
      <c r="A55" s="81"/>
      <c r="B55" s="75"/>
      <c r="C55" s="68" t="s">
        <v>489</v>
      </c>
      <c r="D55" s="68"/>
      <c r="E55" s="68"/>
      <c r="F55" s="69"/>
      <c r="G55" s="65"/>
      <c r="H55" s="67"/>
    </row>
    <row r="56" spans="1:9" ht="16.5" customHeight="1" x14ac:dyDescent="0.25">
      <c r="A56" s="79">
        <v>5</v>
      </c>
      <c r="B56" s="73" t="s">
        <v>308</v>
      </c>
      <c r="C56" s="70" t="s">
        <v>488</v>
      </c>
      <c r="D56" s="70" t="s">
        <v>487</v>
      </c>
      <c r="E56" s="70" t="s">
        <v>486</v>
      </c>
      <c r="F56" s="70" t="s">
        <v>485</v>
      </c>
      <c r="G56" s="62" t="s">
        <v>304</v>
      </c>
      <c r="H56" s="63"/>
    </row>
    <row r="57" spans="1:9" ht="31.5" x14ac:dyDescent="0.25">
      <c r="A57" s="80"/>
      <c r="B57" s="74"/>
      <c r="C57" s="71"/>
      <c r="D57" s="71"/>
      <c r="E57" s="71"/>
      <c r="F57" s="71"/>
      <c r="G57" s="8" t="s">
        <v>484</v>
      </c>
      <c r="H57" s="9">
        <v>8</v>
      </c>
    </row>
    <row r="58" spans="1:9" ht="31.5" x14ac:dyDescent="0.25">
      <c r="A58" s="80"/>
      <c r="B58" s="74"/>
      <c r="C58" s="71"/>
      <c r="D58" s="71"/>
      <c r="E58" s="71"/>
      <c r="F58" s="71"/>
      <c r="G58" s="8" t="s">
        <v>303</v>
      </c>
      <c r="H58" s="9">
        <v>6</v>
      </c>
    </row>
    <row r="59" spans="1:9" ht="48" thickBot="1" x14ac:dyDescent="0.3">
      <c r="A59" s="80"/>
      <c r="B59" s="74"/>
      <c r="C59" s="71"/>
      <c r="D59" s="71"/>
      <c r="E59" s="71"/>
      <c r="F59" s="71"/>
      <c r="G59" s="8" t="s">
        <v>421</v>
      </c>
      <c r="H59" s="9">
        <v>4</v>
      </c>
    </row>
    <row r="60" spans="1:9" x14ac:dyDescent="0.25">
      <c r="A60" s="80"/>
      <c r="B60" s="74"/>
      <c r="C60" s="71"/>
      <c r="D60" s="71"/>
      <c r="E60" s="71"/>
      <c r="F60" s="71"/>
      <c r="G60" s="62" t="s">
        <v>326</v>
      </c>
      <c r="H60" s="63"/>
    </row>
    <row r="61" spans="1:9" ht="32.25" thickBot="1" x14ac:dyDescent="0.3">
      <c r="A61" s="80"/>
      <c r="B61" s="74"/>
      <c r="C61" s="71"/>
      <c r="D61" s="71"/>
      <c r="E61" s="71"/>
      <c r="F61" s="71"/>
      <c r="G61" s="8" t="s">
        <v>325</v>
      </c>
      <c r="H61" s="9">
        <v>7</v>
      </c>
    </row>
    <row r="62" spans="1:9" x14ac:dyDescent="0.25">
      <c r="A62" s="80"/>
      <c r="B62" s="74"/>
      <c r="C62" s="71"/>
      <c r="D62" s="71"/>
      <c r="E62" s="71"/>
      <c r="F62" s="71"/>
      <c r="G62" s="62" t="s">
        <v>294</v>
      </c>
      <c r="H62" s="63"/>
    </row>
    <row r="63" spans="1:9" ht="32.25" thickBot="1" x14ac:dyDescent="0.3">
      <c r="A63" s="80"/>
      <c r="B63" s="74"/>
      <c r="C63" s="71"/>
      <c r="D63" s="71"/>
      <c r="E63" s="71"/>
      <c r="F63" s="71"/>
      <c r="G63" s="8" t="s">
        <v>292</v>
      </c>
      <c r="H63" s="9">
        <v>7</v>
      </c>
    </row>
    <row r="64" spans="1:9" ht="15.75" customHeight="1" x14ac:dyDescent="0.25">
      <c r="A64" s="80"/>
      <c r="B64" s="74"/>
      <c r="C64" s="71"/>
      <c r="D64" s="71"/>
      <c r="E64" s="71"/>
      <c r="F64" s="71"/>
      <c r="G64" s="62" t="s">
        <v>291</v>
      </c>
      <c r="H64" s="63"/>
    </row>
    <row r="65" spans="1:8" x14ac:dyDescent="0.25">
      <c r="A65" s="80"/>
      <c r="B65" s="74"/>
      <c r="C65" s="71"/>
      <c r="D65" s="71"/>
      <c r="E65" s="71"/>
      <c r="F65" s="71"/>
      <c r="G65" s="8" t="s">
        <v>369</v>
      </c>
      <c r="H65" s="9">
        <v>2</v>
      </c>
    </row>
    <row r="66" spans="1:8" ht="16.5" thickBot="1" x14ac:dyDescent="0.3">
      <c r="A66" s="80"/>
      <c r="B66" s="74"/>
      <c r="C66" s="72"/>
      <c r="D66" s="72"/>
      <c r="E66" s="72"/>
      <c r="F66" s="72"/>
      <c r="G66" s="64" t="s">
        <v>8</v>
      </c>
      <c r="H66" s="66">
        <f>SUM(H65,H63,H61,H57:H59)</f>
        <v>34</v>
      </c>
    </row>
    <row r="67" spans="1:8" ht="115.5" customHeight="1" thickBot="1" x14ac:dyDescent="0.3">
      <c r="A67" s="81"/>
      <c r="B67" s="75"/>
      <c r="C67" s="68" t="s">
        <v>483</v>
      </c>
      <c r="D67" s="68"/>
      <c r="E67" s="68"/>
      <c r="F67" s="69"/>
      <c r="G67" s="65"/>
      <c r="H67" s="67"/>
    </row>
    <row r="68" spans="1:8" ht="16.5" customHeight="1" x14ac:dyDescent="0.25">
      <c r="A68" s="79">
        <v>6</v>
      </c>
      <c r="B68" s="73" t="s">
        <v>282</v>
      </c>
      <c r="C68" s="70" t="s">
        <v>482</v>
      </c>
      <c r="D68" s="70" t="s">
        <v>481</v>
      </c>
      <c r="E68" s="70" t="s">
        <v>480</v>
      </c>
      <c r="F68" s="70" t="s">
        <v>479</v>
      </c>
      <c r="G68" s="62" t="s">
        <v>323</v>
      </c>
      <c r="H68" s="63"/>
    </row>
    <row r="69" spans="1:8" x14ac:dyDescent="0.25">
      <c r="A69" s="80"/>
      <c r="B69" s="74"/>
      <c r="C69" s="71"/>
      <c r="D69" s="71"/>
      <c r="E69" s="71"/>
      <c r="F69" s="71"/>
      <c r="G69" s="8" t="s">
        <v>478</v>
      </c>
      <c r="H69" s="9">
        <v>2</v>
      </c>
    </row>
    <row r="70" spans="1:8" ht="31.5" x14ac:dyDescent="0.25">
      <c r="A70" s="80"/>
      <c r="B70" s="74"/>
      <c r="C70" s="71"/>
      <c r="D70" s="71"/>
      <c r="E70" s="71"/>
      <c r="F70" s="71"/>
      <c r="G70" s="8" t="s">
        <v>477</v>
      </c>
      <c r="H70" s="9">
        <v>2</v>
      </c>
    </row>
    <row r="71" spans="1:8" ht="31.5" x14ac:dyDescent="0.25">
      <c r="A71" s="80"/>
      <c r="B71" s="74"/>
      <c r="C71" s="71"/>
      <c r="D71" s="71"/>
      <c r="E71" s="71"/>
      <c r="F71" s="71"/>
      <c r="G71" s="8" t="s">
        <v>442</v>
      </c>
      <c r="H71" s="9">
        <v>2</v>
      </c>
    </row>
    <row r="72" spans="1:8" x14ac:dyDescent="0.25">
      <c r="A72" s="80"/>
      <c r="B72" s="74"/>
      <c r="C72" s="71"/>
      <c r="D72" s="71"/>
      <c r="E72" s="71"/>
      <c r="F72" s="71"/>
      <c r="G72" s="8" t="s">
        <v>432</v>
      </c>
      <c r="H72" s="9">
        <v>1</v>
      </c>
    </row>
    <row r="73" spans="1:8" ht="31.5" x14ac:dyDescent="0.25">
      <c r="A73" s="80"/>
      <c r="B73" s="74"/>
      <c r="C73" s="71"/>
      <c r="D73" s="71"/>
      <c r="E73" s="71"/>
      <c r="F73" s="71"/>
      <c r="G73" s="8" t="s">
        <v>476</v>
      </c>
      <c r="H73" s="9">
        <v>2</v>
      </c>
    </row>
    <row r="74" spans="1:8" ht="31.5" x14ac:dyDescent="0.25">
      <c r="A74" s="80"/>
      <c r="B74" s="74"/>
      <c r="C74" s="71"/>
      <c r="D74" s="71"/>
      <c r="E74" s="71"/>
      <c r="F74" s="71"/>
      <c r="G74" s="8" t="s">
        <v>322</v>
      </c>
      <c r="H74" s="9">
        <v>1</v>
      </c>
    </row>
    <row r="75" spans="1:8" ht="48" thickBot="1" x14ac:dyDescent="0.3">
      <c r="A75" s="80"/>
      <c r="B75" s="74"/>
      <c r="C75" s="71"/>
      <c r="D75" s="71"/>
      <c r="E75" s="71"/>
      <c r="F75" s="71"/>
      <c r="G75" s="8" t="s">
        <v>321</v>
      </c>
      <c r="H75" s="9">
        <v>2</v>
      </c>
    </row>
    <row r="76" spans="1:8" x14ac:dyDescent="0.25">
      <c r="A76" s="80"/>
      <c r="B76" s="74"/>
      <c r="C76" s="71"/>
      <c r="D76" s="71"/>
      <c r="E76" s="71"/>
      <c r="F76" s="71"/>
      <c r="G76" s="62" t="s">
        <v>277</v>
      </c>
      <c r="H76" s="63"/>
    </row>
    <row r="77" spans="1:8" ht="31.5" x14ac:dyDescent="0.25">
      <c r="A77" s="80"/>
      <c r="B77" s="74"/>
      <c r="C77" s="71"/>
      <c r="D77" s="71"/>
      <c r="E77" s="71"/>
      <c r="F77" s="71"/>
      <c r="G77" s="8" t="s">
        <v>274</v>
      </c>
      <c r="H77" s="9">
        <v>8</v>
      </c>
    </row>
    <row r="78" spans="1:8" ht="31.5" x14ac:dyDescent="0.25">
      <c r="A78" s="80"/>
      <c r="B78" s="74"/>
      <c r="C78" s="71"/>
      <c r="D78" s="71"/>
      <c r="E78" s="71"/>
      <c r="F78" s="71"/>
      <c r="G78" s="8" t="s">
        <v>275</v>
      </c>
      <c r="H78" s="9">
        <v>3</v>
      </c>
    </row>
    <row r="79" spans="1:8" ht="58.5" customHeight="1" x14ac:dyDescent="0.25">
      <c r="A79" s="80"/>
      <c r="B79" s="74"/>
      <c r="C79" s="71"/>
      <c r="D79" s="71"/>
      <c r="E79" s="71"/>
      <c r="F79" s="71"/>
      <c r="G79" s="8" t="s">
        <v>475</v>
      </c>
      <c r="H79" s="9">
        <v>21</v>
      </c>
    </row>
    <row r="80" spans="1:8" x14ac:dyDescent="0.25">
      <c r="A80" s="80"/>
      <c r="B80" s="74"/>
      <c r="C80" s="71"/>
      <c r="D80" s="71"/>
      <c r="E80" s="71"/>
      <c r="F80" s="71"/>
      <c r="G80" s="97" t="s">
        <v>434</v>
      </c>
      <c r="H80" s="98"/>
    </row>
    <row r="81" spans="1:8" x14ac:dyDescent="0.25">
      <c r="A81" s="80"/>
      <c r="B81" s="74"/>
      <c r="C81" s="71"/>
      <c r="D81" s="71"/>
      <c r="E81" s="71"/>
      <c r="F81" s="71"/>
      <c r="G81" s="8" t="s">
        <v>464</v>
      </c>
      <c r="H81" s="9">
        <v>2</v>
      </c>
    </row>
    <row r="82" spans="1:8" x14ac:dyDescent="0.25">
      <c r="A82" s="80"/>
      <c r="B82" s="74"/>
      <c r="C82" s="71"/>
      <c r="D82" s="71"/>
      <c r="E82" s="71"/>
      <c r="F82" s="71"/>
      <c r="G82" s="8" t="s">
        <v>463</v>
      </c>
      <c r="H82" s="9">
        <v>2</v>
      </c>
    </row>
    <row r="83" spans="1:8" x14ac:dyDescent="0.25">
      <c r="A83" s="80"/>
      <c r="B83" s="74"/>
      <c r="C83" s="71"/>
      <c r="D83" s="71"/>
      <c r="E83" s="71"/>
      <c r="F83" s="71"/>
      <c r="G83" s="8" t="s">
        <v>462</v>
      </c>
      <c r="H83" s="9">
        <v>5</v>
      </c>
    </row>
    <row r="84" spans="1:8" x14ac:dyDescent="0.25">
      <c r="A84" s="80"/>
      <c r="B84" s="74"/>
      <c r="C84" s="71"/>
      <c r="D84" s="71"/>
      <c r="E84" s="71"/>
      <c r="F84" s="71"/>
      <c r="G84" s="8" t="s">
        <v>461</v>
      </c>
      <c r="H84" s="9">
        <v>2</v>
      </c>
    </row>
    <row r="85" spans="1:8" ht="16.5" thickBot="1" x14ac:dyDescent="0.3">
      <c r="A85" s="80"/>
      <c r="B85" s="74"/>
      <c r="C85" s="71"/>
      <c r="D85" s="71"/>
      <c r="E85" s="71"/>
      <c r="F85" s="71"/>
      <c r="G85" s="8" t="s">
        <v>433</v>
      </c>
      <c r="H85" s="9">
        <v>8</v>
      </c>
    </row>
    <row r="86" spans="1:8" x14ac:dyDescent="0.25">
      <c r="A86" s="80"/>
      <c r="B86" s="74"/>
      <c r="C86" s="71"/>
      <c r="D86" s="71"/>
      <c r="E86" s="71"/>
      <c r="F86" s="71"/>
      <c r="G86" s="62" t="s">
        <v>326</v>
      </c>
      <c r="H86" s="63"/>
    </row>
    <row r="87" spans="1:8" ht="31.5" x14ac:dyDescent="0.25">
      <c r="A87" s="80"/>
      <c r="B87" s="74"/>
      <c r="C87" s="71"/>
      <c r="D87" s="71"/>
      <c r="E87" s="71"/>
      <c r="F87" s="71"/>
      <c r="G87" s="8" t="s">
        <v>373</v>
      </c>
      <c r="H87" s="9">
        <v>3</v>
      </c>
    </row>
    <row r="88" spans="1:8" ht="16.5" thickBot="1" x14ac:dyDescent="0.3">
      <c r="A88" s="80"/>
      <c r="B88" s="74"/>
      <c r="C88" s="72"/>
      <c r="D88" s="72"/>
      <c r="E88" s="72"/>
      <c r="F88" s="72"/>
      <c r="G88" s="64" t="s">
        <v>8</v>
      </c>
      <c r="H88" s="66">
        <f>SUM(H69:H75,H77:H79,H81:H85,H87:H87,)</f>
        <v>66</v>
      </c>
    </row>
    <row r="89" spans="1:8" ht="114.75" customHeight="1" thickBot="1" x14ac:dyDescent="0.3">
      <c r="A89" s="81"/>
      <c r="B89" s="75"/>
      <c r="C89" s="68" t="s">
        <v>474</v>
      </c>
      <c r="D89" s="68"/>
      <c r="E89" s="68"/>
      <c r="F89" s="69"/>
      <c r="G89" s="65"/>
      <c r="H89" s="67"/>
    </row>
    <row r="90" spans="1:8" ht="16.5" customHeight="1" x14ac:dyDescent="0.25">
      <c r="A90" s="79">
        <v>7</v>
      </c>
      <c r="B90" s="73" t="s">
        <v>282</v>
      </c>
      <c r="C90" s="70" t="s">
        <v>473</v>
      </c>
      <c r="D90" s="70" t="s">
        <v>472</v>
      </c>
      <c r="E90" s="70" t="s">
        <v>471</v>
      </c>
      <c r="F90" s="70" t="s">
        <v>470</v>
      </c>
      <c r="G90" s="62" t="s">
        <v>304</v>
      </c>
      <c r="H90" s="63"/>
    </row>
    <row r="91" spans="1:8" ht="32.25" thickBot="1" x14ac:dyDescent="0.3">
      <c r="A91" s="80"/>
      <c r="B91" s="74"/>
      <c r="C91" s="71"/>
      <c r="D91" s="71"/>
      <c r="E91" s="71"/>
      <c r="F91" s="71"/>
      <c r="G91" s="8" t="s">
        <v>469</v>
      </c>
      <c r="H91" s="9">
        <v>5</v>
      </c>
    </row>
    <row r="92" spans="1:8" x14ac:dyDescent="0.25">
      <c r="A92" s="80"/>
      <c r="B92" s="74"/>
      <c r="C92" s="71"/>
      <c r="D92" s="71"/>
      <c r="E92" s="71"/>
      <c r="F92" s="71"/>
      <c r="G92" s="62" t="s">
        <v>468</v>
      </c>
      <c r="H92" s="63"/>
    </row>
    <row r="93" spans="1:8" x14ac:dyDescent="0.25">
      <c r="A93" s="80"/>
      <c r="B93" s="74"/>
      <c r="C93" s="71"/>
      <c r="D93" s="71"/>
      <c r="E93" s="71"/>
      <c r="F93" s="71"/>
      <c r="G93" s="8" t="s">
        <v>467</v>
      </c>
      <c r="H93" s="9">
        <v>5</v>
      </c>
    </row>
    <row r="94" spans="1:8" x14ac:dyDescent="0.25">
      <c r="A94" s="80"/>
      <c r="B94" s="74"/>
      <c r="C94" s="71"/>
      <c r="D94" s="71"/>
      <c r="E94" s="71"/>
      <c r="F94" s="71"/>
      <c r="G94" s="8" t="s">
        <v>466</v>
      </c>
      <c r="H94" s="9">
        <v>8</v>
      </c>
    </row>
    <row r="95" spans="1:8" ht="16.5" thickBot="1" x14ac:dyDescent="0.3">
      <c r="A95" s="80"/>
      <c r="B95" s="74"/>
      <c r="C95" s="71"/>
      <c r="D95" s="71"/>
      <c r="E95" s="71"/>
      <c r="F95" s="71"/>
      <c r="G95" s="8" t="s">
        <v>465</v>
      </c>
      <c r="H95" s="9">
        <v>5</v>
      </c>
    </row>
    <row r="96" spans="1:8" x14ac:dyDescent="0.25">
      <c r="A96" s="80"/>
      <c r="B96" s="74"/>
      <c r="C96" s="71"/>
      <c r="D96" s="71"/>
      <c r="E96" s="71"/>
      <c r="F96" s="71"/>
      <c r="G96" s="62" t="s">
        <v>434</v>
      </c>
      <c r="H96" s="63"/>
    </row>
    <row r="97" spans="1:8" x14ac:dyDescent="0.25">
      <c r="A97" s="80"/>
      <c r="B97" s="74"/>
      <c r="C97" s="71"/>
      <c r="D97" s="71"/>
      <c r="E97" s="71"/>
      <c r="F97" s="71"/>
      <c r="G97" s="8" t="s">
        <v>464</v>
      </c>
      <c r="H97" s="9">
        <v>6</v>
      </c>
    </row>
    <row r="98" spans="1:8" x14ac:dyDescent="0.25">
      <c r="A98" s="80"/>
      <c r="B98" s="74"/>
      <c r="C98" s="71"/>
      <c r="D98" s="71"/>
      <c r="E98" s="71"/>
      <c r="F98" s="71"/>
      <c r="G98" s="8" t="s">
        <v>463</v>
      </c>
      <c r="H98" s="9">
        <v>3</v>
      </c>
    </row>
    <row r="99" spans="1:8" x14ac:dyDescent="0.25">
      <c r="A99" s="80"/>
      <c r="B99" s="74"/>
      <c r="C99" s="71"/>
      <c r="D99" s="71"/>
      <c r="E99" s="71"/>
      <c r="F99" s="71"/>
      <c r="G99" s="8" t="s">
        <v>462</v>
      </c>
      <c r="H99" s="9">
        <v>5</v>
      </c>
    </row>
    <row r="100" spans="1:8" ht="16.5" thickBot="1" x14ac:dyDescent="0.3">
      <c r="A100" s="80"/>
      <c r="B100" s="74"/>
      <c r="C100" s="71"/>
      <c r="D100" s="71"/>
      <c r="E100" s="71"/>
      <c r="F100" s="71"/>
      <c r="G100" s="8" t="s">
        <v>461</v>
      </c>
      <c r="H100" s="9">
        <v>2</v>
      </c>
    </row>
    <row r="101" spans="1:8" x14ac:dyDescent="0.25">
      <c r="A101" s="80"/>
      <c r="B101" s="74"/>
      <c r="C101" s="71"/>
      <c r="D101" s="71"/>
      <c r="E101" s="71"/>
      <c r="F101" s="71"/>
      <c r="G101" s="62" t="s">
        <v>460</v>
      </c>
      <c r="H101" s="63"/>
    </row>
    <row r="102" spans="1:8" ht="31.5" x14ac:dyDescent="0.25">
      <c r="A102" s="80"/>
      <c r="B102" s="74"/>
      <c r="C102" s="71"/>
      <c r="D102" s="71"/>
      <c r="E102" s="71"/>
      <c r="F102" s="71"/>
      <c r="G102" s="8" t="s">
        <v>459</v>
      </c>
      <c r="H102" s="9">
        <v>3</v>
      </c>
    </row>
    <row r="103" spans="1:8" ht="31.5" x14ac:dyDescent="0.25">
      <c r="A103" s="80"/>
      <c r="B103" s="74"/>
      <c r="C103" s="71"/>
      <c r="D103" s="71"/>
      <c r="E103" s="71"/>
      <c r="F103" s="71"/>
      <c r="G103" s="8" t="s">
        <v>458</v>
      </c>
      <c r="H103" s="9">
        <v>2</v>
      </c>
    </row>
    <row r="104" spans="1:8" ht="31.5" x14ac:dyDescent="0.25">
      <c r="A104" s="80"/>
      <c r="B104" s="74"/>
      <c r="C104" s="71"/>
      <c r="D104" s="71"/>
      <c r="E104" s="71"/>
      <c r="F104" s="71"/>
      <c r="G104" s="8" t="s">
        <v>457</v>
      </c>
      <c r="H104" s="9">
        <v>7</v>
      </c>
    </row>
    <row r="105" spans="1:8" ht="31.5" x14ac:dyDescent="0.25">
      <c r="A105" s="80"/>
      <c r="B105" s="74"/>
      <c r="C105" s="71"/>
      <c r="D105" s="71"/>
      <c r="E105" s="71"/>
      <c r="F105" s="71"/>
      <c r="G105" s="8" t="s">
        <v>456</v>
      </c>
      <c r="H105" s="9">
        <v>1</v>
      </c>
    </row>
    <row r="106" spans="1:8" ht="31.5" x14ac:dyDescent="0.25">
      <c r="A106" s="80"/>
      <c r="B106" s="74"/>
      <c r="C106" s="71"/>
      <c r="D106" s="71"/>
      <c r="E106" s="71"/>
      <c r="F106" s="71"/>
      <c r="G106" s="8" t="s">
        <v>455</v>
      </c>
      <c r="H106" s="9">
        <v>4</v>
      </c>
    </row>
    <row r="107" spans="1:8" x14ac:dyDescent="0.25">
      <c r="A107" s="80"/>
      <c r="B107" s="74"/>
      <c r="C107" s="71"/>
      <c r="D107" s="71"/>
      <c r="E107" s="71"/>
      <c r="F107" s="71"/>
      <c r="G107" s="8" t="s">
        <v>454</v>
      </c>
      <c r="H107" s="9">
        <v>2</v>
      </c>
    </row>
    <row r="108" spans="1:8" x14ac:dyDescent="0.25">
      <c r="A108" s="80"/>
      <c r="B108" s="74"/>
      <c r="C108" s="71"/>
      <c r="D108" s="71"/>
      <c r="E108" s="71"/>
      <c r="F108" s="71"/>
      <c r="G108" s="8" t="s">
        <v>453</v>
      </c>
      <c r="H108" s="9">
        <v>7</v>
      </c>
    </row>
    <row r="109" spans="1:8" ht="31.5" x14ac:dyDescent="0.25">
      <c r="A109" s="80"/>
      <c r="B109" s="74"/>
      <c r="C109" s="71"/>
      <c r="D109" s="71"/>
      <c r="E109" s="71"/>
      <c r="F109" s="71"/>
      <c r="G109" s="8" t="s">
        <v>452</v>
      </c>
      <c r="H109" s="9">
        <v>2</v>
      </c>
    </row>
    <row r="110" spans="1:8" ht="16.5" thickBot="1" x14ac:dyDescent="0.3">
      <c r="A110" s="80"/>
      <c r="B110" s="74"/>
      <c r="C110" s="71"/>
      <c r="D110" s="71"/>
      <c r="E110" s="71"/>
      <c r="F110" s="71"/>
      <c r="G110" s="8" t="s">
        <v>451</v>
      </c>
      <c r="H110" s="9">
        <v>5</v>
      </c>
    </row>
    <row r="111" spans="1:8" x14ac:dyDescent="0.25">
      <c r="A111" s="80"/>
      <c r="B111" s="74"/>
      <c r="C111" s="71"/>
      <c r="D111" s="71"/>
      <c r="E111" s="71"/>
      <c r="F111" s="71"/>
      <c r="G111" s="62" t="s">
        <v>402</v>
      </c>
      <c r="H111" s="63"/>
    </row>
    <row r="112" spans="1:8" ht="31.5" x14ac:dyDescent="0.25">
      <c r="A112" s="80"/>
      <c r="B112" s="74"/>
      <c r="C112" s="71"/>
      <c r="D112" s="71"/>
      <c r="E112" s="71"/>
      <c r="F112" s="71"/>
      <c r="G112" s="8" t="s">
        <v>450</v>
      </c>
      <c r="H112" s="9">
        <v>7</v>
      </c>
    </row>
    <row r="113" spans="1:9" x14ac:dyDescent="0.25">
      <c r="A113" s="80"/>
      <c r="B113" s="74"/>
      <c r="C113" s="71"/>
      <c r="D113" s="71"/>
      <c r="E113" s="71"/>
      <c r="F113" s="71"/>
      <c r="G113" s="8" t="s">
        <v>449</v>
      </c>
      <c r="H113" s="9">
        <v>3</v>
      </c>
    </row>
    <row r="114" spans="1:9" ht="16.5" thickBot="1" x14ac:dyDescent="0.3">
      <c r="A114" s="80"/>
      <c r="B114" s="74"/>
      <c r="C114" s="71"/>
      <c r="D114" s="71"/>
      <c r="E114" s="71"/>
      <c r="F114" s="71"/>
      <c r="G114" s="8" t="s">
        <v>448</v>
      </c>
      <c r="H114" s="9">
        <v>5</v>
      </c>
    </row>
    <row r="115" spans="1:9" x14ac:dyDescent="0.25">
      <c r="A115" s="80"/>
      <c r="B115" s="74"/>
      <c r="C115" s="71"/>
      <c r="D115" s="71"/>
      <c r="E115" s="71"/>
      <c r="F115" s="71"/>
      <c r="G115" s="62" t="s">
        <v>326</v>
      </c>
      <c r="H115" s="63"/>
    </row>
    <row r="116" spans="1:9" ht="31.5" x14ac:dyDescent="0.25">
      <c r="A116" s="80"/>
      <c r="B116" s="74"/>
      <c r="C116" s="71"/>
      <c r="D116" s="71"/>
      <c r="E116" s="71"/>
      <c r="F116" s="71"/>
      <c r="G116" s="8" t="s">
        <v>325</v>
      </c>
      <c r="H116" s="9">
        <v>2</v>
      </c>
    </row>
    <row r="117" spans="1:9" ht="31.5" x14ac:dyDescent="0.25">
      <c r="A117" s="80"/>
      <c r="B117" s="74"/>
      <c r="C117" s="71"/>
      <c r="D117" s="71"/>
      <c r="E117" s="71"/>
      <c r="F117" s="71"/>
      <c r="G117" s="8" t="s">
        <v>379</v>
      </c>
      <c r="H117" s="9">
        <v>2</v>
      </c>
    </row>
    <row r="118" spans="1:9" ht="31.5" x14ac:dyDescent="0.25">
      <c r="A118" s="80"/>
      <c r="B118" s="74"/>
      <c r="C118" s="71"/>
      <c r="D118" s="71"/>
      <c r="E118" s="71"/>
      <c r="F118" s="71"/>
      <c r="G118" s="8" t="s">
        <v>378</v>
      </c>
      <c r="H118" s="9">
        <v>1</v>
      </c>
    </row>
    <row r="119" spans="1:9" ht="31.5" x14ac:dyDescent="0.25">
      <c r="A119" s="80"/>
      <c r="B119" s="74"/>
      <c r="C119" s="71"/>
      <c r="D119" s="71"/>
      <c r="E119" s="71"/>
      <c r="F119" s="71"/>
      <c r="G119" s="8" t="s">
        <v>377</v>
      </c>
      <c r="H119" s="9">
        <v>1</v>
      </c>
    </row>
    <row r="120" spans="1:9" ht="31.5" x14ac:dyDescent="0.25">
      <c r="A120" s="80"/>
      <c r="B120" s="74"/>
      <c r="C120" s="71"/>
      <c r="D120" s="71"/>
      <c r="E120" s="71"/>
      <c r="F120" s="71"/>
      <c r="G120" s="8" t="s">
        <v>376</v>
      </c>
      <c r="H120" s="9">
        <v>1</v>
      </c>
    </row>
    <row r="121" spans="1:9" ht="31.5" x14ac:dyDescent="0.25">
      <c r="A121" s="80"/>
      <c r="B121" s="74"/>
      <c r="C121" s="71"/>
      <c r="D121" s="71"/>
      <c r="E121" s="71"/>
      <c r="F121" s="71"/>
      <c r="G121" s="8" t="s">
        <v>375</v>
      </c>
      <c r="H121" s="9">
        <v>1</v>
      </c>
    </row>
    <row r="122" spans="1:9" ht="31.5" x14ac:dyDescent="0.25">
      <c r="A122" s="80"/>
      <c r="B122" s="74"/>
      <c r="C122" s="71"/>
      <c r="D122" s="71"/>
      <c r="E122" s="71"/>
      <c r="F122" s="71"/>
      <c r="G122" s="8" t="s">
        <v>374</v>
      </c>
      <c r="H122" s="9">
        <v>1</v>
      </c>
    </row>
    <row r="123" spans="1:9" ht="16.5" thickBot="1" x14ac:dyDescent="0.3">
      <c r="A123" s="80"/>
      <c r="B123" s="74"/>
      <c r="C123" s="72"/>
      <c r="D123" s="72"/>
      <c r="E123" s="72"/>
      <c r="F123" s="72"/>
      <c r="G123" s="64" t="s">
        <v>8</v>
      </c>
      <c r="H123" s="66">
        <f>SUM(H91:H91,H93:H95,H97:H100,H102:H110,H112:H114,H116:H122,)</f>
        <v>96</v>
      </c>
    </row>
    <row r="124" spans="1:9" ht="116.25" customHeight="1" thickBot="1" x14ac:dyDescent="0.3">
      <c r="A124" s="81"/>
      <c r="B124" s="75"/>
      <c r="C124" s="68" t="s">
        <v>447</v>
      </c>
      <c r="D124" s="68"/>
      <c r="E124" s="68"/>
      <c r="F124" s="69"/>
      <c r="G124" s="65"/>
      <c r="H124" s="67"/>
    </row>
    <row r="125" spans="1:9" ht="16.5" customHeight="1" x14ac:dyDescent="0.25">
      <c r="A125" s="79">
        <v>8</v>
      </c>
      <c r="B125" s="73" t="s">
        <v>299</v>
      </c>
      <c r="C125" s="70" t="s">
        <v>446</v>
      </c>
      <c r="D125" s="70" t="s">
        <v>445</v>
      </c>
      <c r="E125" s="70" t="s">
        <v>444</v>
      </c>
      <c r="F125" s="70" t="s">
        <v>443</v>
      </c>
      <c r="G125" s="62" t="s">
        <v>323</v>
      </c>
      <c r="H125" s="63"/>
    </row>
    <row r="126" spans="1:9" ht="31.5" x14ac:dyDescent="0.25">
      <c r="A126" s="80"/>
      <c r="B126" s="74"/>
      <c r="C126" s="71"/>
      <c r="D126" s="71"/>
      <c r="E126" s="71"/>
      <c r="F126" s="71"/>
      <c r="G126" s="8" t="s">
        <v>442</v>
      </c>
      <c r="H126" s="9">
        <v>1</v>
      </c>
      <c r="I126" s="20"/>
    </row>
    <row r="127" spans="1:9" ht="31.5" x14ac:dyDescent="0.25">
      <c r="A127" s="80"/>
      <c r="B127" s="74"/>
      <c r="C127" s="71"/>
      <c r="D127" s="71"/>
      <c r="E127" s="71"/>
      <c r="F127" s="71"/>
      <c r="G127" s="8" t="s">
        <v>322</v>
      </c>
      <c r="H127" s="9">
        <v>1</v>
      </c>
      <c r="I127" s="20"/>
    </row>
    <row r="128" spans="1:9" ht="32.25" thickBot="1" x14ac:dyDescent="0.3">
      <c r="A128" s="80"/>
      <c r="B128" s="74"/>
      <c r="C128" s="71"/>
      <c r="D128" s="71"/>
      <c r="E128" s="71"/>
      <c r="F128" s="71"/>
      <c r="G128" s="8" t="s">
        <v>441</v>
      </c>
      <c r="H128" s="9">
        <v>1</v>
      </c>
      <c r="I128" s="20"/>
    </row>
    <row r="129" spans="1:9" x14ac:dyDescent="0.25">
      <c r="A129" s="80"/>
      <c r="B129" s="74"/>
      <c r="C129" s="71"/>
      <c r="D129" s="71"/>
      <c r="E129" s="71"/>
      <c r="F129" s="71"/>
      <c r="G129" s="62" t="s">
        <v>350</v>
      </c>
      <c r="H129" s="63"/>
    </row>
    <row r="130" spans="1:9" ht="47.25" x14ac:dyDescent="0.25">
      <c r="A130" s="80"/>
      <c r="B130" s="74"/>
      <c r="C130" s="71"/>
      <c r="D130" s="71"/>
      <c r="E130" s="71"/>
      <c r="F130" s="71"/>
      <c r="G130" s="8" t="s">
        <v>349</v>
      </c>
      <c r="H130" s="21">
        <v>1</v>
      </c>
      <c r="I130" s="20"/>
    </row>
    <row r="131" spans="1:9" ht="16.5" thickBot="1" x14ac:dyDescent="0.3">
      <c r="A131" s="80"/>
      <c r="B131" s="74"/>
      <c r="C131" s="72"/>
      <c r="D131" s="72"/>
      <c r="E131" s="72"/>
      <c r="F131" s="72"/>
      <c r="G131" s="64" t="s">
        <v>8</v>
      </c>
      <c r="H131" s="66">
        <f>SUM(H126:H128,H130:H130)</f>
        <v>4</v>
      </c>
    </row>
    <row r="132" spans="1:9" ht="89.25" customHeight="1" thickBot="1" x14ac:dyDescent="0.3">
      <c r="A132" s="81"/>
      <c r="B132" s="75"/>
      <c r="C132" s="68" t="s">
        <v>440</v>
      </c>
      <c r="D132" s="68"/>
      <c r="E132" s="68"/>
      <c r="F132" s="69"/>
      <c r="G132" s="65"/>
      <c r="H132" s="67"/>
    </row>
    <row r="133" spans="1:9" ht="16.5" customHeight="1" x14ac:dyDescent="0.25">
      <c r="A133" s="79">
        <v>9</v>
      </c>
      <c r="B133" s="73" t="s">
        <v>282</v>
      </c>
      <c r="C133" s="70" t="s">
        <v>439</v>
      </c>
      <c r="D133" s="70" t="s">
        <v>438</v>
      </c>
      <c r="E133" s="70" t="s">
        <v>437</v>
      </c>
      <c r="F133" s="70" t="s">
        <v>436</v>
      </c>
      <c r="G133" s="62" t="s">
        <v>304</v>
      </c>
      <c r="H133" s="63"/>
    </row>
    <row r="134" spans="1:9" ht="38.25" customHeight="1" thickBot="1" x14ac:dyDescent="0.3">
      <c r="A134" s="80"/>
      <c r="B134" s="74"/>
      <c r="C134" s="71"/>
      <c r="D134" s="71"/>
      <c r="E134" s="71"/>
      <c r="F134" s="71"/>
      <c r="G134" s="8" t="s">
        <v>435</v>
      </c>
      <c r="H134" s="9">
        <v>10</v>
      </c>
    </row>
    <row r="135" spans="1:9" x14ac:dyDescent="0.25">
      <c r="A135" s="80"/>
      <c r="B135" s="74"/>
      <c r="C135" s="71"/>
      <c r="D135" s="71"/>
      <c r="E135" s="71"/>
      <c r="F135" s="71"/>
      <c r="G135" s="62" t="s">
        <v>434</v>
      </c>
      <c r="H135" s="63"/>
    </row>
    <row r="136" spans="1:9" ht="16.5" thickBot="1" x14ac:dyDescent="0.3">
      <c r="A136" s="80"/>
      <c r="B136" s="74"/>
      <c r="C136" s="71"/>
      <c r="D136" s="71"/>
      <c r="E136" s="71"/>
      <c r="F136" s="71"/>
      <c r="G136" s="8" t="s">
        <v>433</v>
      </c>
      <c r="H136" s="9">
        <v>1</v>
      </c>
    </row>
    <row r="137" spans="1:9" ht="15.75" customHeight="1" x14ac:dyDescent="0.25">
      <c r="A137" s="80"/>
      <c r="B137" s="74"/>
      <c r="C137" s="71"/>
      <c r="D137" s="71"/>
      <c r="E137" s="71"/>
      <c r="F137" s="71"/>
      <c r="G137" s="62" t="s">
        <v>323</v>
      </c>
      <c r="H137" s="63"/>
    </row>
    <row r="138" spans="1:9" x14ac:dyDescent="0.25">
      <c r="A138" s="80"/>
      <c r="B138" s="74"/>
      <c r="C138" s="71"/>
      <c r="D138" s="71"/>
      <c r="E138" s="71"/>
      <c r="F138" s="71"/>
      <c r="G138" s="8" t="s">
        <v>432</v>
      </c>
      <c r="H138" s="9">
        <v>1</v>
      </c>
    </row>
    <row r="139" spans="1:9" ht="31.5" x14ac:dyDescent="0.25">
      <c r="A139" s="80"/>
      <c r="B139" s="74"/>
      <c r="C139" s="71"/>
      <c r="D139" s="71"/>
      <c r="E139" s="71"/>
      <c r="F139" s="71"/>
      <c r="G139" s="8" t="s">
        <v>322</v>
      </c>
      <c r="H139" s="9">
        <v>1</v>
      </c>
    </row>
    <row r="140" spans="1:9" ht="16.5" thickBot="1" x14ac:dyDescent="0.3">
      <c r="A140" s="80"/>
      <c r="B140" s="74"/>
      <c r="C140" s="72"/>
      <c r="D140" s="72"/>
      <c r="E140" s="72"/>
      <c r="F140" s="72"/>
      <c r="G140" s="64" t="s">
        <v>8</v>
      </c>
      <c r="H140" s="66">
        <f>SUM(H134:H134,H136:H136,H138:H139)</f>
        <v>13</v>
      </c>
    </row>
    <row r="141" spans="1:9" ht="98.25" customHeight="1" thickBot="1" x14ac:dyDescent="0.3">
      <c r="A141" s="81"/>
      <c r="B141" s="75"/>
      <c r="C141" s="68" t="s">
        <v>431</v>
      </c>
      <c r="D141" s="68"/>
      <c r="E141" s="68"/>
      <c r="F141" s="69"/>
      <c r="G141" s="65"/>
      <c r="H141" s="67"/>
    </row>
    <row r="142" spans="1:9" ht="16.5" customHeight="1" x14ac:dyDescent="0.25">
      <c r="A142" s="79">
        <v>10</v>
      </c>
      <c r="B142" s="73" t="s">
        <v>308</v>
      </c>
      <c r="C142" s="70" t="s">
        <v>430</v>
      </c>
      <c r="D142" s="70" t="s">
        <v>429</v>
      </c>
      <c r="E142" s="70" t="s">
        <v>428</v>
      </c>
      <c r="F142" s="70" t="s">
        <v>427</v>
      </c>
      <c r="G142" s="62" t="s">
        <v>389</v>
      </c>
      <c r="H142" s="63"/>
    </row>
    <row r="143" spans="1:9" ht="32.25" thickBot="1" x14ac:dyDescent="0.3">
      <c r="A143" s="80"/>
      <c r="B143" s="74"/>
      <c r="C143" s="71"/>
      <c r="D143" s="71"/>
      <c r="E143" s="71"/>
      <c r="F143" s="71"/>
      <c r="G143" s="8" t="s">
        <v>382</v>
      </c>
      <c r="H143" s="9">
        <v>3</v>
      </c>
    </row>
    <row r="144" spans="1:9" x14ac:dyDescent="0.25">
      <c r="A144" s="80"/>
      <c r="B144" s="74"/>
      <c r="C144" s="71"/>
      <c r="D144" s="71"/>
      <c r="E144" s="71"/>
      <c r="F144" s="71"/>
      <c r="G144" s="62" t="s">
        <v>304</v>
      </c>
      <c r="H144" s="63"/>
    </row>
    <row r="145" spans="1:8" ht="31.5" x14ac:dyDescent="0.25">
      <c r="A145" s="80"/>
      <c r="B145" s="74"/>
      <c r="C145" s="71"/>
      <c r="D145" s="71"/>
      <c r="E145" s="71"/>
      <c r="F145" s="71"/>
      <c r="G145" s="8" t="s">
        <v>134</v>
      </c>
      <c r="H145" s="9">
        <v>3</v>
      </c>
    </row>
    <row r="146" spans="1:8" ht="193.5" customHeight="1" thickBot="1" x14ac:dyDescent="0.3">
      <c r="A146" s="80"/>
      <c r="B146" s="74"/>
      <c r="C146" s="72"/>
      <c r="D146" s="72"/>
      <c r="E146" s="72"/>
      <c r="F146" s="72"/>
      <c r="G146" s="64" t="s">
        <v>8</v>
      </c>
      <c r="H146" s="66">
        <f>SUM(H143:H143,H145:H145)</f>
        <v>6</v>
      </c>
    </row>
    <row r="147" spans="1:8" ht="83.25" customHeight="1" thickBot="1" x14ac:dyDescent="0.3">
      <c r="A147" s="81"/>
      <c r="B147" s="75"/>
      <c r="C147" s="68" t="s">
        <v>426</v>
      </c>
      <c r="D147" s="68"/>
      <c r="E147" s="68"/>
      <c r="F147" s="69"/>
      <c r="G147" s="65"/>
      <c r="H147" s="67"/>
    </row>
    <row r="148" spans="1:8" ht="16.5" customHeight="1" x14ac:dyDescent="0.25">
      <c r="A148" s="79">
        <v>11</v>
      </c>
      <c r="B148" s="73" t="s">
        <v>308</v>
      </c>
      <c r="C148" s="70" t="s">
        <v>425</v>
      </c>
      <c r="D148" s="70" t="s">
        <v>424</v>
      </c>
      <c r="E148" s="70" t="s">
        <v>423</v>
      </c>
      <c r="F148" s="70" t="s">
        <v>422</v>
      </c>
      <c r="G148" s="62" t="s">
        <v>304</v>
      </c>
      <c r="H148" s="63"/>
    </row>
    <row r="149" spans="1:8" ht="31.5" x14ac:dyDescent="0.25">
      <c r="A149" s="80"/>
      <c r="B149" s="74"/>
      <c r="C149" s="71"/>
      <c r="D149" s="71"/>
      <c r="E149" s="71"/>
      <c r="F149" s="71"/>
      <c r="G149" s="8" t="s">
        <v>303</v>
      </c>
      <c r="H149" s="9">
        <v>10</v>
      </c>
    </row>
    <row r="150" spans="1:8" ht="48" thickBot="1" x14ac:dyDescent="0.3">
      <c r="A150" s="80"/>
      <c r="B150" s="74"/>
      <c r="C150" s="71"/>
      <c r="D150" s="71"/>
      <c r="E150" s="71"/>
      <c r="F150" s="71"/>
      <c r="G150" s="8" t="s">
        <v>421</v>
      </c>
      <c r="H150" s="9">
        <v>1</v>
      </c>
    </row>
    <row r="151" spans="1:8" x14ac:dyDescent="0.25">
      <c r="A151" s="80"/>
      <c r="B151" s="74"/>
      <c r="C151" s="71"/>
      <c r="D151" s="71"/>
      <c r="E151" s="71"/>
      <c r="F151" s="71"/>
      <c r="G151" s="62" t="s">
        <v>420</v>
      </c>
      <c r="H151" s="63"/>
    </row>
    <row r="152" spans="1:8" ht="31.5" x14ac:dyDescent="0.25">
      <c r="A152" s="80"/>
      <c r="B152" s="74"/>
      <c r="C152" s="71"/>
      <c r="D152" s="71"/>
      <c r="E152" s="71"/>
      <c r="F152" s="71"/>
      <c r="G152" s="8" t="s">
        <v>419</v>
      </c>
      <c r="H152" s="9">
        <v>1</v>
      </c>
    </row>
    <row r="153" spans="1:8" ht="47.25" x14ac:dyDescent="0.25">
      <c r="A153" s="80"/>
      <c r="B153" s="74"/>
      <c r="C153" s="71"/>
      <c r="D153" s="71"/>
      <c r="E153" s="71"/>
      <c r="F153" s="71"/>
      <c r="G153" s="8" t="s">
        <v>418</v>
      </c>
      <c r="H153" s="9">
        <v>1</v>
      </c>
    </row>
    <row r="154" spans="1:8" ht="47.25" x14ac:dyDescent="0.25">
      <c r="A154" s="80"/>
      <c r="B154" s="74"/>
      <c r="C154" s="71"/>
      <c r="D154" s="71"/>
      <c r="E154" s="71"/>
      <c r="F154" s="71"/>
      <c r="G154" s="8" t="s">
        <v>417</v>
      </c>
      <c r="H154" s="9">
        <v>2</v>
      </c>
    </row>
    <row r="155" spans="1:8" ht="47.25" x14ac:dyDescent="0.25">
      <c r="A155" s="80"/>
      <c r="B155" s="74"/>
      <c r="C155" s="71"/>
      <c r="D155" s="71"/>
      <c r="E155" s="71"/>
      <c r="F155" s="71"/>
      <c r="G155" s="8" t="s">
        <v>416</v>
      </c>
      <c r="H155" s="9">
        <v>1</v>
      </c>
    </row>
    <row r="156" spans="1:8" ht="63" x14ac:dyDescent="0.25">
      <c r="A156" s="80"/>
      <c r="B156" s="74"/>
      <c r="C156" s="71"/>
      <c r="D156" s="71"/>
      <c r="E156" s="71"/>
      <c r="F156" s="71"/>
      <c r="G156" s="8" t="s">
        <v>415</v>
      </c>
      <c r="H156" s="9">
        <v>2</v>
      </c>
    </row>
    <row r="157" spans="1:8" ht="47.25" x14ac:dyDescent="0.25">
      <c r="A157" s="80"/>
      <c r="B157" s="74"/>
      <c r="C157" s="71"/>
      <c r="D157" s="71"/>
      <c r="E157" s="71"/>
      <c r="F157" s="71"/>
      <c r="G157" s="8" t="s">
        <v>414</v>
      </c>
      <c r="H157" s="9">
        <v>7</v>
      </c>
    </row>
    <row r="158" spans="1:8" x14ac:dyDescent="0.25">
      <c r="A158" s="80"/>
      <c r="B158" s="74"/>
      <c r="C158" s="71"/>
      <c r="D158" s="71"/>
      <c r="E158" s="71"/>
      <c r="F158" s="71"/>
      <c r="G158" s="8" t="s">
        <v>413</v>
      </c>
      <c r="H158" s="9">
        <v>1</v>
      </c>
    </row>
    <row r="159" spans="1:8" ht="31.5" x14ac:dyDescent="0.25">
      <c r="A159" s="80"/>
      <c r="B159" s="74"/>
      <c r="C159" s="71"/>
      <c r="D159" s="71"/>
      <c r="E159" s="71"/>
      <c r="F159" s="71"/>
      <c r="G159" s="8" t="s">
        <v>412</v>
      </c>
      <c r="H159" s="9">
        <v>3</v>
      </c>
    </row>
    <row r="160" spans="1:8" ht="63.75" thickBot="1" x14ac:dyDescent="0.3">
      <c r="A160" s="80"/>
      <c r="B160" s="74"/>
      <c r="C160" s="71"/>
      <c r="D160" s="71"/>
      <c r="E160" s="71"/>
      <c r="F160" s="71"/>
      <c r="G160" s="8" t="s">
        <v>411</v>
      </c>
      <c r="H160" s="9">
        <v>18</v>
      </c>
    </row>
    <row r="161" spans="1:8" x14ac:dyDescent="0.25">
      <c r="A161" s="80"/>
      <c r="B161" s="74"/>
      <c r="C161" s="71"/>
      <c r="D161" s="71"/>
      <c r="E161" s="71"/>
      <c r="F161" s="71"/>
      <c r="G161" s="62" t="s">
        <v>302</v>
      </c>
      <c r="H161" s="63"/>
    </row>
    <row r="162" spans="1:8" ht="31.5" x14ac:dyDescent="0.25">
      <c r="A162" s="80"/>
      <c r="B162" s="74"/>
      <c r="C162" s="71"/>
      <c r="D162" s="71"/>
      <c r="E162" s="71"/>
      <c r="F162" s="71"/>
      <c r="G162" s="8" t="s">
        <v>410</v>
      </c>
      <c r="H162" s="9">
        <v>5</v>
      </c>
    </row>
    <row r="163" spans="1:8" ht="31.5" x14ac:dyDescent="0.25">
      <c r="A163" s="80"/>
      <c r="B163" s="74"/>
      <c r="C163" s="71"/>
      <c r="D163" s="71"/>
      <c r="E163" s="71"/>
      <c r="F163" s="71"/>
      <c r="G163" s="8" t="s">
        <v>168</v>
      </c>
      <c r="H163" s="9">
        <v>4</v>
      </c>
    </row>
    <row r="164" spans="1:8" ht="31.5" x14ac:dyDescent="0.25">
      <c r="A164" s="80"/>
      <c r="B164" s="74"/>
      <c r="C164" s="71"/>
      <c r="D164" s="71"/>
      <c r="E164" s="71"/>
      <c r="F164" s="71"/>
      <c r="G164" s="8" t="s">
        <v>409</v>
      </c>
      <c r="H164" s="9">
        <v>3</v>
      </c>
    </row>
    <row r="165" spans="1:8" ht="32.25" thickBot="1" x14ac:dyDescent="0.3">
      <c r="A165" s="80"/>
      <c r="B165" s="74"/>
      <c r="C165" s="71"/>
      <c r="D165" s="71"/>
      <c r="E165" s="71"/>
      <c r="F165" s="71"/>
      <c r="G165" s="8" t="s">
        <v>408</v>
      </c>
      <c r="H165" s="9">
        <v>1</v>
      </c>
    </row>
    <row r="166" spans="1:8" x14ac:dyDescent="0.25">
      <c r="A166" s="80"/>
      <c r="B166" s="74"/>
      <c r="C166" s="71"/>
      <c r="D166" s="71"/>
      <c r="E166" s="71"/>
      <c r="F166" s="71"/>
      <c r="G166" s="62" t="s">
        <v>291</v>
      </c>
      <c r="H166" s="63"/>
    </row>
    <row r="167" spans="1:8" ht="16.5" thickBot="1" x14ac:dyDescent="0.3">
      <c r="A167" s="80"/>
      <c r="B167" s="74"/>
      <c r="C167" s="71"/>
      <c r="D167" s="71"/>
      <c r="E167" s="71"/>
      <c r="F167" s="71"/>
      <c r="G167" s="8" t="s">
        <v>369</v>
      </c>
      <c r="H167" s="9">
        <v>4</v>
      </c>
    </row>
    <row r="168" spans="1:8" x14ac:dyDescent="0.25">
      <c r="A168" s="80"/>
      <c r="B168" s="74"/>
      <c r="C168" s="71"/>
      <c r="D168" s="71"/>
      <c r="E168" s="71"/>
      <c r="F168" s="71"/>
      <c r="G168" s="62" t="s">
        <v>286</v>
      </c>
      <c r="H168" s="63"/>
    </row>
    <row r="169" spans="1:8" ht="31.5" x14ac:dyDescent="0.25">
      <c r="A169" s="80"/>
      <c r="B169" s="74"/>
      <c r="C169" s="71"/>
      <c r="D169" s="71"/>
      <c r="E169" s="71"/>
      <c r="F169" s="71"/>
      <c r="G169" s="8" t="s">
        <v>333</v>
      </c>
      <c r="H169" s="9">
        <v>7</v>
      </c>
    </row>
    <row r="170" spans="1:8" x14ac:dyDescent="0.25">
      <c r="A170" s="80"/>
      <c r="B170" s="74"/>
      <c r="C170" s="71"/>
      <c r="D170" s="71"/>
      <c r="E170" s="71"/>
      <c r="F170" s="71"/>
      <c r="G170" s="8" t="s">
        <v>285</v>
      </c>
      <c r="H170" s="9">
        <v>7</v>
      </c>
    </row>
    <row r="171" spans="1:8" x14ac:dyDescent="0.25">
      <c r="A171" s="80"/>
      <c r="B171" s="74"/>
      <c r="C171" s="71"/>
      <c r="D171" s="71"/>
      <c r="E171" s="71"/>
      <c r="F171" s="71"/>
      <c r="G171" s="8" t="s">
        <v>284</v>
      </c>
      <c r="H171" s="9">
        <v>7</v>
      </c>
    </row>
    <row r="172" spans="1:8" ht="16.5" thickBot="1" x14ac:dyDescent="0.3">
      <c r="A172" s="80"/>
      <c r="B172" s="74"/>
      <c r="C172" s="72"/>
      <c r="D172" s="72"/>
      <c r="E172" s="72"/>
      <c r="F172" s="72"/>
      <c r="G172" s="64" t="s">
        <v>8</v>
      </c>
      <c r="H172" s="66">
        <f>SUM(H169:H171,H167,H162:H165,H152:H160,H149:H150)</f>
        <v>85</v>
      </c>
    </row>
    <row r="173" spans="1:8" ht="114.75" customHeight="1" thickBot="1" x14ac:dyDescent="0.3">
      <c r="A173" s="81"/>
      <c r="B173" s="75"/>
      <c r="C173" s="68" t="s">
        <v>407</v>
      </c>
      <c r="D173" s="68"/>
      <c r="E173" s="68"/>
      <c r="F173" s="69"/>
      <c r="G173" s="65"/>
      <c r="H173" s="67"/>
    </row>
    <row r="174" spans="1:8" ht="16.5" customHeight="1" x14ac:dyDescent="0.25">
      <c r="A174" s="79">
        <v>12</v>
      </c>
      <c r="B174" s="73" t="s">
        <v>282</v>
      </c>
      <c r="C174" s="70" t="s">
        <v>406</v>
      </c>
      <c r="D174" s="70" t="s">
        <v>405</v>
      </c>
      <c r="E174" s="70" t="s">
        <v>404</v>
      </c>
      <c r="F174" s="70" t="s">
        <v>403</v>
      </c>
      <c r="G174" s="62" t="s">
        <v>304</v>
      </c>
      <c r="H174" s="63"/>
    </row>
    <row r="175" spans="1:8" ht="32.25" thickBot="1" x14ac:dyDescent="0.3">
      <c r="A175" s="80"/>
      <c r="B175" s="74"/>
      <c r="C175" s="71"/>
      <c r="D175" s="71"/>
      <c r="E175" s="71"/>
      <c r="F175" s="71"/>
      <c r="G175" s="8" t="s">
        <v>395</v>
      </c>
      <c r="H175" s="9">
        <v>4</v>
      </c>
    </row>
    <row r="176" spans="1:8" x14ac:dyDescent="0.25">
      <c r="A176" s="80"/>
      <c r="B176" s="74"/>
      <c r="C176" s="71"/>
      <c r="D176" s="71"/>
      <c r="E176" s="71"/>
      <c r="F176" s="71"/>
      <c r="G176" s="62" t="s">
        <v>402</v>
      </c>
      <c r="H176" s="63"/>
    </row>
    <row r="177" spans="1:8" ht="32.25" thickBot="1" x14ac:dyDescent="0.3">
      <c r="A177" s="80"/>
      <c r="B177" s="74"/>
      <c r="C177" s="71"/>
      <c r="D177" s="71"/>
      <c r="E177" s="71"/>
      <c r="F177" s="71"/>
      <c r="G177" s="8" t="s">
        <v>401</v>
      </c>
      <c r="H177" s="9">
        <v>3</v>
      </c>
    </row>
    <row r="178" spans="1:8" x14ac:dyDescent="0.25">
      <c r="A178" s="80"/>
      <c r="B178" s="74"/>
      <c r="C178" s="71"/>
      <c r="D178" s="71"/>
      <c r="E178" s="71"/>
      <c r="F178" s="71"/>
      <c r="G178" s="62" t="s">
        <v>326</v>
      </c>
      <c r="H178" s="63"/>
    </row>
    <row r="179" spans="1:8" ht="32.25" thickBot="1" x14ac:dyDescent="0.3">
      <c r="A179" s="80"/>
      <c r="B179" s="74"/>
      <c r="C179" s="71"/>
      <c r="D179" s="71"/>
      <c r="E179" s="71"/>
      <c r="F179" s="71"/>
      <c r="G179" s="8" t="s">
        <v>372</v>
      </c>
      <c r="H179" s="9">
        <v>4</v>
      </c>
    </row>
    <row r="180" spans="1:8" x14ac:dyDescent="0.25">
      <c r="A180" s="80"/>
      <c r="B180" s="74"/>
      <c r="C180" s="71"/>
      <c r="D180" s="71"/>
      <c r="E180" s="71"/>
      <c r="F180" s="71"/>
      <c r="G180" s="62" t="s">
        <v>294</v>
      </c>
      <c r="H180" s="63"/>
    </row>
    <row r="181" spans="1:8" ht="32.25" thickBot="1" x14ac:dyDescent="0.3">
      <c r="A181" s="80"/>
      <c r="B181" s="74"/>
      <c r="C181" s="71"/>
      <c r="D181" s="71"/>
      <c r="E181" s="71"/>
      <c r="F181" s="71"/>
      <c r="G181" s="8" t="s">
        <v>292</v>
      </c>
      <c r="H181" s="9">
        <v>1</v>
      </c>
    </row>
    <row r="182" spans="1:8" x14ac:dyDescent="0.25">
      <c r="A182" s="80"/>
      <c r="B182" s="74"/>
      <c r="C182" s="71"/>
      <c r="D182" s="71"/>
      <c r="E182" s="71"/>
      <c r="F182" s="71"/>
      <c r="G182" s="62" t="s">
        <v>291</v>
      </c>
      <c r="H182" s="63"/>
    </row>
    <row r="183" spans="1:8" x14ac:dyDescent="0.25">
      <c r="A183" s="80"/>
      <c r="B183" s="74"/>
      <c r="C183" s="71"/>
      <c r="D183" s="71"/>
      <c r="E183" s="71"/>
      <c r="F183" s="71"/>
      <c r="G183" s="8" t="s">
        <v>369</v>
      </c>
      <c r="H183" s="9">
        <v>1</v>
      </c>
    </row>
    <row r="184" spans="1:8" ht="16.5" thickBot="1" x14ac:dyDescent="0.3">
      <c r="A184" s="80"/>
      <c r="B184" s="74"/>
      <c r="C184" s="72"/>
      <c r="D184" s="72"/>
      <c r="E184" s="72"/>
      <c r="F184" s="72"/>
      <c r="G184" s="64" t="s">
        <v>8</v>
      </c>
      <c r="H184" s="66">
        <f>SUM(H183,H181,H179,H177,H175)</f>
        <v>13</v>
      </c>
    </row>
    <row r="185" spans="1:8" ht="150" customHeight="1" thickBot="1" x14ac:dyDescent="0.3">
      <c r="A185" s="81"/>
      <c r="B185" s="75"/>
      <c r="C185" s="68" t="s">
        <v>400</v>
      </c>
      <c r="D185" s="68"/>
      <c r="E185" s="68"/>
      <c r="F185" s="69"/>
      <c r="G185" s="65"/>
      <c r="H185" s="67"/>
    </row>
    <row r="186" spans="1:8" ht="16.5" customHeight="1" x14ac:dyDescent="0.25">
      <c r="A186" s="79">
        <v>13</v>
      </c>
      <c r="B186" s="73" t="s">
        <v>282</v>
      </c>
      <c r="C186" s="70" t="s">
        <v>399</v>
      </c>
      <c r="D186" s="70" t="s">
        <v>398</v>
      </c>
      <c r="E186" s="70" t="s">
        <v>397</v>
      </c>
      <c r="F186" s="70" t="s">
        <v>396</v>
      </c>
      <c r="G186" s="62" t="s">
        <v>304</v>
      </c>
      <c r="H186" s="63"/>
    </row>
    <row r="187" spans="1:8" ht="32.25" thickBot="1" x14ac:dyDescent="0.3">
      <c r="A187" s="80"/>
      <c r="B187" s="74"/>
      <c r="C187" s="71"/>
      <c r="D187" s="71"/>
      <c r="E187" s="71"/>
      <c r="F187" s="71"/>
      <c r="G187" s="8" t="s">
        <v>395</v>
      </c>
      <c r="H187" s="9">
        <v>1</v>
      </c>
    </row>
    <row r="188" spans="1:8" x14ac:dyDescent="0.25">
      <c r="A188" s="80"/>
      <c r="B188" s="74"/>
      <c r="C188" s="71"/>
      <c r="D188" s="71"/>
      <c r="E188" s="71"/>
      <c r="F188" s="71"/>
      <c r="G188" s="62" t="s">
        <v>286</v>
      </c>
      <c r="H188" s="63"/>
    </row>
    <row r="189" spans="1:8" ht="31.5" x14ac:dyDescent="0.25">
      <c r="A189" s="80"/>
      <c r="B189" s="74"/>
      <c r="C189" s="71"/>
      <c r="D189" s="71"/>
      <c r="E189" s="71"/>
      <c r="F189" s="71"/>
      <c r="G189" s="8" t="s">
        <v>333</v>
      </c>
      <c r="H189" s="9">
        <v>7</v>
      </c>
    </row>
    <row r="190" spans="1:8" x14ac:dyDescent="0.25">
      <c r="A190" s="80"/>
      <c r="B190" s="74"/>
      <c r="C190" s="71"/>
      <c r="D190" s="71"/>
      <c r="E190" s="71"/>
      <c r="F190" s="71"/>
      <c r="G190" s="8" t="s">
        <v>285</v>
      </c>
      <c r="H190" s="9">
        <v>1</v>
      </c>
    </row>
    <row r="191" spans="1:8" x14ac:dyDescent="0.25">
      <c r="A191" s="80"/>
      <c r="B191" s="74"/>
      <c r="C191" s="71"/>
      <c r="D191" s="71"/>
      <c r="E191" s="71"/>
      <c r="F191" s="71"/>
      <c r="G191" s="8" t="s">
        <v>284</v>
      </c>
      <c r="H191" s="9">
        <v>1</v>
      </c>
    </row>
    <row r="192" spans="1:8" ht="31.5" x14ac:dyDescent="0.25">
      <c r="A192" s="80"/>
      <c r="B192" s="74"/>
      <c r="C192" s="71"/>
      <c r="D192" s="71"/>
      <c r="E192" s="71"/>
      <c r="F192" s="71"/>
      <c r="G192" s="8" t="s">
        <v>332</v>
      </c>
      <c r="H192" s="9">
        <v>1</v>
      </c>
    </row>
    <row r="193" spans="1:8" ht="16.5" thickBot="1" x14ac:dyDescent="0.3">
      <c r="A193" s="80"/>
      <c r="B193" s="74"/>
      <c r="C193" s="72"/>
      <c r="D193" s="72"/>
      <c r="E193" s="72"/>
      <c r="F193" s="72"/>
      <c r="G193" s="64" t="s">
        <v>8</v>
      </c>
      <c r="H193" s="66">
        <f>SUM(H189:H192,H187)</f>
        <v>11</v>
      </c>
    </row>
    <row r="194" spans="1:8" ht="93" customHeight="1" thickBot="1" x14ac:dyDescent="0.3">
      <c r="A194" s="81"/>
      <c r="B194" s="75"/>
      <c r="C194" s="68" t="s">
        <v>394</v>
      </c>
      <c r="D194" s="68"/>
      <c r="E194" s="68"/>
      <c r="F194" s="69"/>
      <c r="G194" s="65"/>
      <c r="H194" s="67"/>
    </row>
    <row r="195" spans="1:8" ht="16.5" customHeight="1" x14ac:dyDescent="0.25">
      <c r="A195" s="79">
        <v>14</v>
      </c>
      <c r="B195" s="73" t="s">
        <v>299</v>
      </c>
      <c r="C195" s="70" t="s">
        <v>393</v>
      </c>
      <c r="D195" s="70" t="s">
        <v>392</v>
      </c>
      <c r="E195" s="70" t="s">
        <v>391</v>
      </c>
      <c r="F195" s="70" t="s">
        <v>390</v>
      </c>
      <c r="G195" s="62" t="s">
        <v>389</v>
      </c>
      <c r="H195" s="63"/>
    </row>
    <row r="196" spans="1:8" ht="31.5" x14ac:dyDescent="0.25">
      <c r="A196" s="80"/>
      <c r="B196" s="74"/>
      <c r="C196" s="71"/>
      <c r="D196" s="71"/>
      <c r="E196" s="71"/>
      <c r="F196" s="71"/>
      <c r="G196" s="8" t="s">
        <v>388</v>
      </c>
      <c r="H196" s="9">
        <v>4</v>
      </c>
    </row>
    <row r="197" spans="1:8" ht="47.25" x14ac:dyDescent="0.25">
      <c r="A197" s="80"/>
      <c r="B197" s="74"/>
      <c r="C197" s="71"/>
      <c r="D197" s="71"/>
      <c r="E197" s="71"/>
      <c r="F197" s="71"/>
      <c r="G197" s="8" t="s">
        <v>387</v>
      </c>
      <c r="H197" s="9">
        <v>20</v>
      </c>
    </row>
    <row r="198" spans="1:8" ht="31.5" x14ac:dyDescent="0.25">
      <c r="A198" s="80"/>
      <c r="B198" s="74"/>
      <c r="C198" s="71"/>
      <c r="D198" s="71"/>
      <c r="E198" s="71"/>
      <c r="F198" s="71"/>
      <c r="G198" s="8" t="s">
        <v>386</v>
      </c>
      <c r="H198" s="9">
        <v>5</v>
      </c>
    </row>
    <row r="199" spans="1:8" ht="31.5" x14ac:dyDescent="0.25">
      <c r="A199" s="80"/>
      <c r="B199" s="74"/>
      <c r="C199" s="71"/>
      <c r="D199" s="71"/>
      <c r="E199" s="71"/>
      <c r="F199" s="71"/>
      <c r="G199" s="8" t="s">
        <v>385</v>
      </c>
      <c r="H199" s="9">
        <v>5</v>
      </c>
    </row>
    <row r="200" spans="1:8" ht="31.5" x14ac:dyDescent="0.25">
      <c r="A200" s="80"/>
      <c r="B200" s="74"/>
      <c r="C200" s="71"/>
      <c r="D200" s="71"/>
      <c r="E200" s="71"/>
      <c r="F200" s="71"/>
      <c r="G200" s="8" t="s">
        <v>384</v>
      </c>
      <c r="H200" s="9">
        <v>5</v>
      </c>
    </row>
    <row r="201" spans="1:8" ht="31.5" x14ac:dyDescent="0.25">
      <c r="A201" s="80"/>
      <c r="B201" s="74"/>
      <c r="C201" s="71"/>
      <c r="D201" s="71"/>
      <c r="E201" s="71"/>
      <c r="F201" s="71"/>
      <c r="G201" s="8" t="s">
        <v>383</v>
      </c>
      <c r="H201" s="9">
        <v>3</v>
      </c>
    </row>
    <row r="202" spans="1:8" ht="31.5" x14ac:dyDescent="0.25">
      <c r="A202" s="80"/>
      <c r="B202" s="74"/>
      <c r="C202" s="71"/>
      <c r="D202" s="71"/>
      <c r="E202" s="71"/>
      <c r="F202" s="71"/>
      <c r="G202" s="8" t="s">
        <v>382</v>
      </c>
      <c r="H202" s="9">
        <v>2</v>
      </c>
    </row>
    <row r="203" spans="1:8" x14ac:dyDescent="0.25">
      <c r="A203" s="80"/>
      <c r="B203" s="74"/>
      <c r="C203" s="71"/>
      <c r="D203" s="71"/>
      <c r="E203" s="71"/>
      <c r="F203" s="71"/>
      <c r="G203" s="8" t="s">
        <v>381</v>
      </c>
      <c r="H203" s="9">
        <v>12</v>
      </c>
    </row>
    <row r="204" spans="1:8" ht="32.25" thickBot="1" x14ac:dyDescent="0.3">
      <c r="A204" s="80"/>
      <c r="B204" s="74"/>
      <c r="C204" s="71"/>
      <c r="D204" s="71"/>
      <c r="E204" s="71"/>
      <c r="F204" s="71"/>
      <c r="G204" s="8" t="s">
        <v>380</v>
      </c>
      <c r="H204" s="9">
        <v>14</v>
      </c>
    </row>
    <row r="205" spans="1:8" x14ac:dyDescent="0.25">
      <c r="A205" s="80"/>
      <c r="B205" s="74"/>
      <c r="C205" s="71"/>
      <c r="D205" s="71"/>
      <c r="E205" s="71"/>
      <c r="F205" s="71"/>
      <c r="G205" s="62" t="s">
        <v>326</v>
      </c>
      <c r="H205" s="63"/>
    </row>
    <row r="206" spans="1:8" ht="31.5" x14ac:dyDescent="0.25">
      <c r="A206" s="80"/>
      <c r="B206" s="74"/>
      <c r="C206" s="71"/>
      <c r="D206" s="71"/>
      <c r="E206" s="71"/>
      <c r="F206" s="71"/>
      <c r="G206" s="8" t="s">
        <v>379</v>
      </c>
      <c r="H206" s="9">
        <v>4</v>
      </c>
    </row>
    <row r="207" spans="1:8" ht="31.5" x14ac:dyDescent="0.25">
      <c r="A207" s="80"/>
      <c r="B207" s="74"/>
      <c r="C207" s="71"/>
      <c r="D207" s="71"/>
      <c r="E207" s="71"/>
      <c r="F207" s="71"/>
      <c r="G207" s="8" t="s">
        <v>378</v>
      </c>
      <c r="H207" s="9">
        <v>4</v>
      </c>
    </row>
    <row r="208" spans="1:8" ht="31.5" x14ac:dyDescent="0.25">
      <c r="A208" s="80"/>
      <c r="B208" s="74"/>
      <c r="C208" s="71"/>
      <c r="D208" s="71"/>
      <c r="E208" s="71"/>
      <c r="F208" s="71"/>
      <c r="G208" s="8" t="s">
        <v>377</v>
      </c>
      <c r="H208" s="9">
        <v>4</v>
      </c>
    </row>
    <row r="209" spans="1:8" ht="31.5" x14ac:dyDescent="0.25">
      <c r="A209" s="80"/>
      <c r="B209" s="74"/>
      <c r="C209" s="71"/>
      <c r="D209" s="71"/>
      <c r="E209" s="71"/>
      <c r="F209" s="71"/>
      <c r="G209" s="8" t="s">
        <v>376</v>
      </c>
      <c r="H209" s="9">
        <v>4</v>
      </c>
    </row>
    <row r="210" spans="1:8" ht="31.5" x14ac:dyDescent="0.25">
      <c r="A210" s="80"/>
      <c r="B210" s="74"/>
      <c r="C210" s="71"/>
      <c r="D210" s="71"/>
      <c r="E210" s="71"/>
      <c r="F210" s="71"/>
      <c r="G210" s="8" t="s">
        <v>375</v>
      </c>
      <c r="H210" s="9">
        <v>4</v>
      </c>
    </row>
    <row r="211" spans="1:8" ht="31.5" x14ac:dyDescent="0.25">
      <c r="A211" s="80"/>
      <c r="B211" s="74"/>
      <c r="C211" s="71"/>
      <c r="D211" s="71"/>
      <c r="E211" s="71"/>
      <c r="F211" s="71"/>
      <c r="G211" s="8" t="s">
        <v>374</v>
      </c>
      <c r="H211" s="9">
        <v>4</v>
      </c>
    </row>
    <row r="212" spans="1:8" ht="31.5" x14ac:dyDescent="0.25">
      <c r="A212" s="80"/>
      <c r="B212" s="74"/>
      <c r="C212" s="71"/>
      <c r="D212" s="71"/>
      <c r="E212" s="71"/>
      <c r="F212" s="71"/>
      <c r="G212" s="8" t="s">
        <v>373</v>
      </c>
      <c r="H212" s="9">
        <v>4</v>
      </c>
    </row>
    <row r="213" spans="1:8" ht="32.25" thickBot="1" x14ac:dyDescent="0.3">
      <c r="A213" s="80"/>
      <c r="B213" s="74"/>
      <c r="C213" s="71"/>
      <c r="D213" s="71"/>
      <c r="E213" s="71"/>
      <c r="F213" s="71"/>
      <c r="G213" s="8" t="s">
        <v>372</v>
      </c>
      <c r="H213" s="9">
        <v>3</v>
      </c>
    </row>
    <row r="214" spans="1:8" x14ac:dyDescent="0.25">
      <c r="A214" s="80"/>
      <c r="B214" s="74"/>
      <c r="C214" s="71"/>
      <c r="D214" s="71"/>
      <c r="E214" s="71"/>
      <c r="F214" s="71"/>
      <c r="G214" s="62" t="s">
        <v>294</v>
      </c>
      <c r="H214" s="63"/>
    </row>
    <row r="215" spans="1:8" ht="31.5" x14ac:dyDescent="0.25">
      <c r="A215" s="80"/>
      <c r="B215" s="74"/>
      <c r="C215" s="71"/>
      <c r="D215" s="71"/>
      <c r="E215" s="71"/>
      <c r="F215" s="71"/>
      <c r="G215" s="8" t="s">
        <v>293</v>
      </c>
      <c r="H215" s="9">
        <v>11</v>
      </c>
    </row>
    <row r="216" spans="1:8" x14ac:dyDescent="0.25">
      <c r="A216" s="80"/>
      <c r="B216" s="74"/>
      <c r="C216" s="71"/>
      <c r="D216" s="71"/>
      <c r="E216" s="71"/>
      <c r="F216" s="71"/>
      <c r="G216" s="8" t="s">
        <v>371</v>
      </c>
      <c r="H216" s="9">
        <v>15</v>
      </c>
    </row>
    <row r="217" spans="1:8" ht="47.25" x14ac:dyDescent="0.25">
      <c r="A217" s="80"/>
      <c r="B217" s="74"/>
      <c r="C217" s="71"/>
      <c r="D217" s="71"/>
      <c r="E217" s="71"/>
      <c r="F217" s="71"/>
      <c r="G217" s="8" t="s">
        <v>370</v>
      </c>
      <c r="H217" s="9">
        <v>10</v>
      </c>
    </row>
    <row r="218" spans="1:8" ht="32.25" thickBot="1" x14ac:dyDescent="0.3">
      <c r="A218" s="80"/>
      <c r="B218" s="74"/>
      <c r="C218" s="71"/>
      <c r="D218" s="71"/>
      <c r="E218" s="71"/>
      <c r="F218" s="71"/>
      <c r="G218" s="8" t="s">
        <v>292</v>
      </c>
      <c r="H218" s="9">
        <v>2</v>
      </c>
    </row>
    <row r="219" spans="1:8" x14ac:dyDescent="0.25">
      <c r="A219" s="80"/>
      <c r="B219" s="74"/>
      <c r="C219" s="71"/>
      <c r="D219" s="71"/>
      <c r="E219" s="71"/>
      <c r="F219" s="71"/>
      <c r="G219" s="62" t="s">
        <v>291</v>
      </c>
      <c r="H219" s="63"/>
    </row>
    <row r="220" spans="1:8" ht="31.5" x14ac:dyDescent="0.25">
      <c r="A220" s="80"/>
      <c r="B220" s="74"/>
      <c r="C220" s="71"/>
      <c r="D220" s="71"/>
      <c r="E220" s="71"/>
      <c r="F220" s="71"/>
      <c r="G220" s="8" t="s">
        <v>290</v>
      </c>
      <c r="H220" s="9">
        <v>4</v>
      </c>
    </row>
    <row r="221" spans="1:8" ht="31.5" x14ac:dyDescent="0.25">
      <c r="A221" s="80"/>
      <c r="B221" s="74"/>
      <c r="C221" s="71"/>
      <c r="D221" s="71"/>
      <c r="E221" s="71"/>
      <c r="F221" s="71"/>
      <c r="G221" s="8" t="s">
        <v>289</v>
      </c>
      <c r="H221" s="9">
        <v>4</v>
      </c>
    </row>
    <row r="222" spans="1:8" ht="31.5" x14ac:dyDescent="0.25">
      <c r="A222" s="80"/>
      <c r="B222" s="74"/>
      <c r="C222" s="71"/>
      <c r="D222" s="71"/>
      <c r="E222" s="71"/>
      <c r="F222" s="71"/>
      <c r="G222" s="8" t="s">
        <v>288</v>
      </c>
      <c r="H222" s="9">
        <v>4</v>
      </c>
    </row>
    <row r="223" spans="1:8" ht="31.5" x14ac:dyDescent="0.25">
      <c r="A223" s="80"/>
      <c r="B223" s="74"/>
      <c r="C223" s="71"/>
      <c r="D223" s="71"/>
      <c r="E223" s="71"/>
      <c r="F223" s="71"/>
      <c r="G223" s="8" t="s">
        <v>287</v>
      </c>
      <c r="H223" s="9">
        <v>4</v>
      </c>
    </row>
    <row r="224" spans="1:8" ht="16.5" thickBot="1" x14ac:dyDescent="0.3">
      <c r="A224" s="80"/>
      <c r="B224" s="74"/>
      <c r="C224" s="71"/>
      <c r="D224" s="71"/>
      <c r="E224" s="71"/>
      <c r="F224" s="71"/>
      <c r="G224" s="8" t="s">
        <v>369</v>
      </c>
      <c r="H224" s="9">
        <v>2</v>
      </c>
    </row>
    <row r="225" spans="1:8" x14ac:dyDescent="0.25">
      <c r="A225" s="80"/>
      <c r="B225" s="74"/>
      <c r="C225" s="71"/>
      <c r="D225" s="71"/>
      <c r="E225" s="71"/>
      <c r="F225" s="71"/>
      <c r="G225" s="62" t="s">
        <v>368</v>
      </c>
      <c r="H225" s="63"/>
    </row>
    <row r="226" spans="1:8" ht="31.5" x14ac:dyDescent="0.25">
      <c r="A226" s="80"/>
      <c r="B226" s="74"/>
      <c r="C226" s="71"/>
      <c r="D226" s="71"/>
      <c r="E226" s="71"/>
      <c r="F226" s="71"/>
      <c r="G226" s="8" t="s">
        <v>367</v>
      </c>
      <c r="H226" s="9">
        <v>3</v>
      </c>
    </row>
    <row r="227" spans="1:8" x14ac:dyDescent="0.25">
      <c r="A227" s="80"/>
      <c r="B227" s="74"/>
      <c r="C227" s="71"/>
      <c r="D227" s="71"/>
      <c r="E227" s="71"/>
      <c r="F227" s="71"/>
      <c r="G227" s="8" t="s">
        <v>366</v>
      </c>
      <c r="H227" s="9">
        <v>3</v>
      </c>
    </row>
    <row r="228" spans="1:8" ht="31.5" x14ac:dyDescent="0.25">
      <c r="A228" s="80"/>
      <c r="B228" s="74"/>
      <c r="C228" s="71"/>
      <c r="D228" s="71"/>
      <c r="E228" s="71"/>
      <c r="F228" s="71"/>
      <c r="G228" s="8" t="s">
        <v>365</v>
      </c>
      <c r="H228" s="9">
        <v>3</v>
      </c>
    </row>
    <row r="229" spans="1:8" ht="47.25" x14ac:dyDescent="0.25">
      <c r="A229" s="80"/>
      <c r="B229" s="74"/>
      <c r="C229" s="71"/>
      <c r="D229" s="71"/>
      <c r="E229" s="71"/>
      <c r="F229" s="71"/>
      <c r="G229" s="8" t="s">
        <v>364</v>
      </c>
      <c r="H229" s="9">
        <v>3</v>
      </c>
    </row>
    <row r="230" spans="1:8" ht="47.25" x14ac:dyDescent="0.25">
      <c r="A230" s="80"/>
      <c r="B230" s="74"/>
      <c r="C230" s="71"/>
      <c r="D230" s="71"/>
      <c r="E230" s="71"/>
      <c r="F230" s="71"/>
      <c r="G230" s="8" t="s">
        <v>363</v>
      </c>
      <c r="H230" s="9">
        <v>3</v>
      </c>
    </row>
    <row r="231" spans="1:8" ht="32.25" thickBot="1" x14ac:dyDescent="0.3">
      <c r="A231" s="80"/>
      <c r="B231" s="74"/>
      <c r="C231" s="71"/>
      <c r="D231" s="71"/>
      <c r="E231" s="71"/>
      <c r="F231" s="71"/>
      <c r="G231" s="8" t="s">
        <v>362</v>
      </c>
      <c r="H231" s="9">
        <v>3</v>
      </c>
    </row>
    <row r="232" spans="1:8" x14ac:dyDescent="0.25">
      <c r="A232" s="80"/>
      <c r="B232" s="74"/>
      <c r="C232" s="71"/>
      <c r="D232" s="71"/>
      <c r="E232" s="71"/>
      <c r="F232" s="71"/>
      <c r="G232" s="62" t="s">
        <v>361</v>
      </c>
      <c r="H232" s="63"/>
    </row>
    <row r="233" spans="1:8" ht="31.5" x14ac:dyDescent="0.25">
      <c r="A233" s="80"/>
      <c r="B233" s="74"/>
      <c r="C233" s="71"/>
      <c r="D233" s="71"/>
      <c r="E233" s="71"/>
      <c r="F233" s="71"/>
      <c r="G233" s="8" t="s">
        <v>360</v>
      </c>
      <c r="H233" s="9">
        <v>1</v>
      </c>
    </row>
    <row r="234" spans="1:8" ht="31.5" x14ac:dyDescent="0.25">
      <c r="A234" s="80"/>
      <c r="B234" s="74"/>
      <c r="C234" s="71"/>
      <c r="D234" s="71"/>
      <c r="E234" s="71"/>
      <c r="F234" s="71"/>
      <c r="G234" s="8" t="s">
        <v>359</v>
      </c>
      <c r="H234" s="9">
        <v>2</v>
      </c>
    </row>
    <row r="235" spans="1:8" ht="47.25" x14ac:dyDescent="0.25">
      <c r="A235" s="80"/>
      <c r="B235" s="74"/>
      <c r="C235" s="71"/>
      <c r="D235" s="71"/>
      <c r="E235" s="71"/>
      <c r="F235" s="71"/>
      <c r="G235" s="8" t="s">
        <v>358</v>
      </c>
      <c r="H235" s="9">
        <v>1</v>
      </c>
    </row>
    <row r="236" spans="1:8" ht="31.5" x14ac:dyDescent="0.25">
      <c r="A236" s="80"/>
      <c r="B236" s="74"/>
      <c r="C236" s="71"/>
      <c r="D236" s="71"/>
      <c r="E236" s="71"/>
      <c r="F236" s="71"/>
      <c r="G236" s="8" t="s">
        <v>357</v>
      </c>
      <c r="H236" s="9">
        <v>1</v>
      </c>
    </row>
    <row r="237" spans="1:8" x14ac:dyDescent="0.25">
      <c r="A237" s="80"/>
      <c r="B237" s="74"/>
      <c r="C237" s="71"/>
      <c r="D237" s="71"/>
      <c r="E237" s="71"/>
      <c r="F237" s="71"/>
      <c r="G237" s="8" t="s">
        <v>356</v>
      </c>
      <c r="H237" s="9">
        <v>2</v>
      </c>
    </row>
    <row r="238" spans="1:8" x14ac:dyDescent="0.25">
      <c r="A238" s="80"/>
      <c r="B238" s="74"/>
      <c r="C238" s="71"/>
      <c r="D238" s="71"/>
      <c r="E238" s="71"/>
      <c r="F238" s="71"/>
      <c r="G238" s="8" t="s">
        <v>355</v>
      </c>
      <c r="H238" s="9">
        <v>3</v>
      </c>
    </row>
    <row r="239" spans="1:8" ht="31.5" x14ac:dyDescent="0.25">
      <c r="A239" s="80"/>
      <c r="B239" s="74"/>
      <c r="C239" s="71"/>
      <c r="D239" s="71"/>
      <c r="E239" s="71"/>
      <c r="F239" s="71"/>
      <c r="G239" s="8" t="s">
        <v>354</v>
      </c>
      <c r="H239" s="9">
        <v>1</v>
      </c>
    </row>
    <row r="240" spans="1:8" ht="31.5" x14ac:dyDescent="0.25">
      <c r="A240" s="80"/>
      <c r="B240" s="74"/>
      <c r="C240" s="71"/>
      <c r="D240" s="71"/>
      <c r="E240" s="71"/>
      <c r="F240" s="71"/>
      <c r="G240" s="8" t="s">
        <v>353</v>
      </c>
      <c r="H240" s="9">
        <v>2</v>
      </c>
    </row>
    <row r="241" spans="1:8" ht="31.5" x14ac:dyDescent="0.25">
      <c r="A241" s="80"/>
      <c r="B241" s="74"/>
      <c r="C241" s="71"/>
      <c r="D241" s="71"/>
      <c r="E241" s="71"/>
      <c r="F241" s="71"/>
      <c r="G241" s="8" t="s">
        <v>352</v>
      </c>
      <c r="H241" s="9">
        <v>2</v>
      </c>
    </row>
    <row r="242" spans="1:8" ht="63.75" thickBot="1" x14ac:dyDescent="0.3">
      <c r="A242" s="80"/>
      <c r="B242" s="74"/>
      <c r="C242" s="71"/>
      <c r="D242" s="71"/>
      <c r="E242" s="71"/>
      <c r="F242" s="71"/>
      <c r="G242" s="8" t="s">
        <v>351</v>
      </c>
      <c r="H242" s="9">
        <v>3</v>
      </c>
    </row>
    <row r="243" spans="1:8" x14ac:dyDescent="0.25">
      <c r="A243" s="80"/>
      <c r="B243" s="74"/>
      <c r="C243" s="71"/>
      <c r="D243" s="71"/>
      <c r="E243" s="71"/>
      <c r="F243" s="71"/>
      <c r="G243" s="62" t="s">
        <v>350</v>
      </c>
      <c r="H243" s="63"/>
    </row>
    <row r="244" spans="1:8" ht="47.25" x14ac:dyDescent="0.25">
      <c r="A244" s="80"/>
      <c r="B244" s="74"/>
      <c r="C244" s="71"/>
      <c r="D244" s="71"/>
      <c r="E244" s="71"/>
      <c r="F244" s="71"/>
      <c r="G244" s="8" t="s">
        <v>349</v>
      </c>
      <c r="H244" s="9">
        <v>1</v>
      </c>
    </row>
    <row r="245" spans="1:8" x14ac:dyDescent="0.25">
      <c r="A245" s="80"/>
      <c r="B245" s="74"/>
      <c r="C245" s="71"/>
      <c r="D245" s="71"/>
      <c r="E245" s="71"/>
      <c r="F245" s="71"/>
      <c r="G245" s="8" t="s">
        <v>348</v>
      </c>
      <c r="H245" s="9">
        <v>2</v>
      </c>
    </row>
    <row r="246" spans="1:8" x14ac:dyDescent="0.25">
      <c r="A246" s="80"/>
      <c r="B246" s="74"/>
      <c r="C246" s="71"/>
      <c r="D246" s="71"/>
      <c r="E246" s="71"/>
      <c r="F246" s="71"/>
      <c r="G246" s="8" t="s">
        <v>347</v>
      </c>
      <c r="H246" s="9">
        <v>2</v>
      </c>
    </row>
    <row r="247" spans="1:8" ht="63" x14ac:dyDescent="0.25">
      <c r="A247" s="80"/>
      <c r="B247" s="74"/>
      <c r="C247" s="71"/>
      <c r="D247" s="71"/>
      <c r="E247" s="71"/>
      <c r="F247" s="71"/>
      <c r="G247" s="8" t="s">
        <v>346</v>
      </c>
      <c r="H247" s="9">
        <v>3</v>
      </c>
    </row>
    <row r="248" spans="1:8" ht="63" x14ac:dyDescent="0.25">
      <c r="A248" s="80"/>
      <c r="B248" s="74"/>
      <c r="C248" s="71"/>
      <c r="D248" s="71"/>
      <c r="E248" s="71"/>
      <c r="F248" s="71"/>
      <c r="G248" s="8" t="s">
        <v>345</v>
      </c>
      <c r="H248" s="9">
        <v>3</v>
      </c>
    </row>
    <row r="249" spans="1:8" x14ac:dyDescent="0.25">
      <c r="A249" s="80"/>
      <c r="B249" s="74"/>
      <c r="C249" s="71"/>
      <c r="D249" s="71"/>
      <c r="E249" s="71"/>
      <c r="F249" s="71"/>
      <c r="G249" s="8" t="s">
        <v>344</v>
      </c>
      <c r="H249" s="9">
        <v>2</v>
      </c>
    </row>
    <row r="250" spans="1:8" ht="31.5" x14ac:dyDescent="0.25">
      <c r="A250" s="80"/>
      <c r="B250" s="74"/>
      <c r="C250" s="71"/>
      <c r="D250" s="71"/>
      <c r="E250" s="71"/>
      <c r="F250" s="71"/>
      <c r="G250" s="8" t="s">
        <v>343</v>
      </c>
      <c r="H250" s="9">
        <v>2</v>
      </c>
    </row>
    <row r="251" spans="1:8" ht="32.25" thickBot="1" x14ac:dyDescent="0.3">
      <c r="A251" s="80"/>
      <c r="B251" s="74"/>
      <c r="C251" s="71"/>
      <c r="D251" s="71"/>
      <c r="E251" s="71"/>
      <c r="F251" s="71"/>
      <c r="G251" s="8" t="s">
        <v>342</v>
      </c>
      <c r="H251" s="9">
        <v>2</v>
      </c>
    </row>
    <row r="252" spans="1:8" x14ac:dyDescent="0.25">
      <c r="A252" s="80"/>
      <c r="B252" s="74"/>
      <c r="C252" s="71"/>
      <c r="D252" s="71"/>
      <c r="E252" s="71"/>
      <c r="F252" s="71"/>
      <c r="G252" s="62" t="s">
        <v>341</v>
      </c>
      <c r="H252" s="63"/>
    </row>
    <row r="253" spans="1:8" ht="31.5" x14ac:dyDescent="0.25">
      <c r="A253" s="80"/>
      <c r="B253" s="74"/>
      <c r="C253" s="71"/>
      <c r="D253" s="71"/>
      <c r="E253" s="71"/>
      <c r="F253" s="71"/>
      <c r="G253" s="8" t="s">
        <v>340</v>
      </c>
      <c r="H253" s="9">
        <v>2</v>
      </c>
    </row>
    <row r="254" spans="1:8" ht="31.5" x14ac:dyDescent="0.25">
      <c r="A254" s="80"/>
      <c r="B254" s="74"/>
      <c r="C254" s="71"/>
      <c r="D254" s="71"/>
      <c r="E254" s="71"/>
      <c r="F254" s="71"/>
      <c r="G254" s="8" t="s">
        <v>339</v>
      </c>
      <c r="H254" s="9">
        <v>2</v>
      </c>
    </row>
    <row r="255" spans="1:8" ht="78.75" x14ac:dyDescent="0.25">
      <c r="A255" s="80"/>
      <c r="B255" s="74"/>
      <c r="C255" s="71"/>
      <c r="D255" s="71"/>
      <c r="E255" s="71"/>
      <c r="F255" s="71"/>
      <c r="G255" s="8" t="s">
        <v>338</v>
      </c>
      <c r="H255" s="9">
        <v>3</v>
      </c>
    </row>
    <row r="256" spans="1:8" ht="31.5" x14ac:dyDescent="0.25">
      <c r="A256" s="80"/>
      <c r="B256" s="74"/>
      <c r="C256" s="71"/>
      <c r="D256" s="71"/>
      <c r="E256" s="71"/>
      <c r="F256" s="71"/>
      <c r="G256" s="8" t="s">
        <v>337</v>
      </c>
      <c r="H256" s="9">
        <v>2</v>
      </c>
    </row>
    <row r="257" spans="1:8" ht="94.5" x14ac:dyDescent="0.25">
      <c r="A257" s="80"/>
      <c r="B257" s="74"/>
      <c r="C257" s="71"/>
      <c r="D257" s="71"/>
      <c r="E257" s="71"/>
      <c r="F257" s="71"/>
      <c r="G257" s="8" t="s">
        <v>336</v>
      </c>
      <c r="H257" s="9">
        <v>2</v>
      </c>
    </row>
    <row r="258" spans="1:8" ht="31.5" x14ac:dyDescent="0.25">
      <c r="A258" s="80"/>
      <c r="B258" s="74"/>
      <c r="C258" s="71"/>
      <c r="D258" s="71"/>
      <c r="E258" s="71"/>
      <c r="F258" s="71"/>
      <c r="G258" s="8" t="s">
        <v>335</v>
      </c>
      <c r="H258" s="9">
        <v>2</v>
      </c>
    </row>
    <row r="259" spans="1:8" ht="32.25" thickBot="1" x14ac:dyDescent="0.3">
      <c r="A259" s="80"/>
      <c r="B259" s="74"/>
      <c r="C259" s="71"/>
      <c r="D259" s="71"/>
      <c r="E259" s="71"/>
      <c r="F259" s="71"/>
      <c r="G259" s="8" t="s">
        <v>334</v>
      </c>
      <c r="H259" s="9">
        <v>5</v>
      </c>
    </row>
    <row r="260" spans="1:8" x14ac:dyDescent="0.25">
      <c r="A260" s="80"/>
      <c r="B260" s="74"/>
      <c r="C260" s="71"/>
      <c r="D260" s="71"/>
      <c r="E260" s="71"/>
      <c r="F260" s="71"/>
      <c r="G260" s="62" t="s">
        <v>286</v>
      </c>
      <c r="H260" s="63"/>
    </row>
    <row r="261" spans="1:8" ht="31.5" x14ac:dyDescent="0.25">
      <c r="A261" s="80"/>
      <c r="B261" s="74"/>
      <c r="C261" s="71"/>
      <c r="D261" s="71"/>
      <c r="E261" s="71"/>
      <c r="F261" s="71"/>
      <c r="G261" s="8" t="s">
        <v>333</v>
      </c>
      <c r="H261" s="9">
        <v>35</v>
      </c>
    </row>
    <row r="262" spans="1:8" x14ac:dyDescent="0.25">
      <c r="A262" s="80"/>
      <c r="B262" s="74"/>
      <c r="C262" s="71"/>
      <c r="D262" s="71"/>
      <c r="E262" s="71"/>
      <c r="F262" s="71"/>
      <c r="G262" s="8" t="s">
        <v>285</v>
      </c>
      <c r="H262" s="9">
        <v>34</v>
      </c>
    </row>
    <row r="263" spans="1:8" x14ac:dyDescent="0.25">
      <c r="A263" s="80"/>
      <c r="B263" s="74"/>
      <c r="C263" s="71"/>
      <c r="D263" s="71"/>
      <c r="E263" s="71"/>
      <c r="F263" s="71"/>
      <c r="G263" s="8" t="s">
        <v>284</v>
      </c>
      <c r="H263" s="9">
        <v>34</v>
      </c>
    </row>
    <row r="264" spans="1:8" ht="32.25" thickBot="1" x14ac:dyDescent="0.3">
      <c r="A264" s="80"/>
      <c r="B264" s="74"/>
      <c r="C264" s="71"/>
      <c r="D264" s="71"/>
      <c r="E264" s="71"/>
      <c r="F264" s="71"/>
      <c r="G264" s="8" t="s">
        <v>332</v>
      </c>
      <c r="H264" s="9">
        <v>20</v>
      </c>
    </row>
    <row r="265" spans="1:8" x14ac:dyDescent="0.25">
      <c r="A265" s="80"/>
      <c r="B265" s="74"/>
      <c r="C265" s="71"/>
      <c r="D265" s="71"/>
      <c r="E265" s="71"/>
      <c r="F265" s="71"/>
      <c r="G265" s="62" t="s">
        <v>304</v>
      </c>
      <c r="H265" s="63"/>
    </row>
    <row r="266" spans="1:8" ht="31.5" x14ac:dyDescent="0.25">
      <c r="A266" s="80"/>
      <c r="B266" s="74"/>
      <c r="C266" s="71"/>
      <c r="D266" s="71"/>
      <c r="E266" s="71"/>
      <c r="F266" s="71"/>
      <c r="G266" s="8" t="s">
        <v>303</v>
      </c>
      <c r="H266" s="9">
        <v>2</v>
      </c>
    </row>
    <row r="267" spans="1:8" ht="16.5" thickBot="1" x14ac:dyDescent="0.3">
      <c r="A267" s="80"/>
      <c r="B267" s="74"/>
      <c r="C267" s="72"/>
      <c r="D267" s="72"/>
      <c r="E267" s="72"/>
      <c r="F267" s="72"/>
      <c r="G267" s="64" t="s">
        <v>8</v>
      </c>
      <c r="H267" s="66">
        <f>SUM(H266,H261:H264,H253:H259,H244:H251,H233:H242,H226:H231,H220:H224,H215:H218,H206:H213,H196:H204)</f>
        <v>353</v>
      </c>
    </row>
    <row r="268" spans="1:8" ht="92.25" customHeight="1" thickBot="1" x14ac:dyDescent="0.3">
      <c r="A268" s="81"/>
      <c r="B268" s="75"/>
      <c r="C268" s="68" t="s">
        <v>331</v>
      </c>
      <c r="D268" s="68"/>
      <c r="E268" s="68"/>
      <c r="F268" s="69"/>
      <c r="G268" s="65"/>
      <c r="H268" s="67"/>
    </row>
    <row r="269" spans="1:8" ht="16.5" customHeight="1" x14ac:dyDescent="0.25">
      <c r="A269" s="79">
        <v>15</v>
      </c>
      <c r="B269" s="73" t="s">
        <v>308</v>
      </c>
      <c r="C269" s="70" t="s">
        <v>330</v>
      </c>
      <c r="D269" s="70" t="s">
        <v>329</v>
      </c>
      <c r="E269" s="70" t="s">
        <v>328</v>
      </c>
      <c r="F269" s="70" t="s">
        <v>327</v>
      </c>
      <c r="G269" s="62" t="s">
        <v>304</v>
      </c>
      <c r="H269" s="63"/>
    </row>
    <row r="270" spans="1:8" ht="32.25" thickBot="1" x14ac:dyDescent="0.3">
      <c r="A270" s="80"/>
      <c r="B270" s="74"/>
      <c r="C270" s="71"/>
      <c r="D270" s="71"/>
      <c r="E270" s="71"/>
      <c r="F270" s="71"/>
      <c r="G270" s="8" t="s">
        <v>303</v>
      </c>
      <c r="H270" s="9">
        <v>4</v>
      </c>
    </row>
    <row r="271" spans="1:8" x14ac:dyDescent="0.25">
      <c r="A271" s="80"/>
      <c r="B271" s="74"/>
      <c r="C271" s="71"/>
      <c r="D271" s="71"/>
      <c r="E271" s="71"/>
      <c r="F271" s="71"/>
      <c r="G271" s="62" t="s">
        <v>326</v>
      </c>
      <c r="H271" s="63"/>
    </row>
    <row r="272" spans="1:8" ht="31.5" x14ac:dyDescent="0.25">
      <c r="A272" s="80"/>
      <c r="B272" s="74"/>
      <c r="C272" s="71"/>
      <c r="D272" s="71"/>
      <c r="E272" s="71"/>
      <c r="F272" s="71"/>
      <c r="G272" s="8" t="s">
        <v>325</v>
      </c>
      <c r="H272" s="9">
        <v>4</v>
      </c>
    </row>
    <row r="273" spans="1:8" ht="32.25" thickBot="1" x14ac:dyDescent="0.3">
      <c r="A273" s="80"/>
      <c r="B273" s="74"/>
      <c r="C273" s="71"/>
      <c r="D273" s="71"/>
      <c r="E273" s="71"/>
      <c r="F273" s="71"/>
      <c r="G273" s="8" t="s">
        <v>324</v>
      </c>
      <c r="H273" s="9">
        <v>1</v>
      </c>
    </row>
    <row r="274" spans="1:8" x14ac:dyDescent="0.25">
      <c r="A274" s="80"/>
      <c r="B274" s="74"/>
      <c r="C274" s="71"/>
      <c r="D274" s="71"/>
      <c r="E274" s="71"/>
      <c r="F274" s="71"/>
      <c r="G274" s="62" t="s">
        <v>323</v>
      </c>
      <c r="H274" s="63"/>
    </row>
    <row r="275" spans="1:8" ht="31.5" x14ac:dyDescent="0.25">
      <c r="A275" s="80"/>
      <c r="B275" s="74"/>
      <c r="C275" s="71"/>
      <c r="D275" s="71"/>
      <c r="E275" s="71"/>
      <c r="F275" s="71"/>
      <c r="G275" s="8" t="s">
        <v>322</v>
      </c>
      <c r="H275" s="9">
        <v>1</v>
      </c>
    </row>
    <row r="276" spans="1:8" ht="48" thickBot="1" x14ac:dyDescent="0.3">
      <c r="A276" s="80"/>
      <c r="B276" s="74"/>
      <c r="C276" s="71"/>
      <c r="D276" s="71"/>
      <c r="E276" s="71"/>
      <c r="F276" s="71"/>
      <c r="G276" s="8" t="s">
        <v>321</v>
      </c>
      <c r="H276" s="9">
        <v>1</v>
      </c>
    </row>
    <row r="277" spans="1:8" ht="15.75" customHeight="1" x14ac:dyDescent="0.25">
      <c r="A277" s="80"/>
      <c r="B277" s="74"/>
      <c r="C277" s="71"/>
      <c r="D277" s="71"/>
      <c r="E277" s="71"/>
      <c r="F277" s="71"/>
      <c r="G277" s="62" t="s">
        <v>302</v>
      </c>
      <c r="H277" s="63"/>
    </row>
    <row r="278" spans="1:8" ht="31.5" x14ac:dyDescent="0.25">
      <c r="A278" s="80"/>
      <c r="B278" s="74"/>
      <c r="C278" s="71"/>
      <c r="D278" s="71"/>
      <c r="E278" s="71"/>
      <c r="F278" s="71"/>
      <c r="G278" s="8" t="s">
        <v>168</v>
      </c>
      <c r="H278" s="9">
        <v>1</v>
      </c>
    </row>
    <row r="279" spans="1:8" ht="77.25" customHeight="1" thickBot="1" x14ac:dyDescent="0.3">
      <c r="A279" s="80"/>
      <c r="B279" s="74"/>
      <c r="C279" s="72"/>
      <c r="D279" s="72"/>
      <c r="E279" s="72"/>
      <c r="F279" s="72"/>
      <c r="G279" s="64" t="s">
        <v>8</v>
      </c>
      <c r="H279" s="66">
        <f>SUM(H278,H275:H276,H272:H273,H270)</f>
        <v>12</v>
      </c>
    </row>
    <row r="280" spans="1:8" ht="99" customHeight="1" thickBot="1" x14ac:dyDescent="0.3">
      <c r="A280" s="81"/>
      <c r="B280" s="75"/>
      <c r="C280" s="68" t="s">
        <v>320</v>
      </c>
      <c r="D280" s="68"/>
      <c r="E280" s="68"/>
      <c r="F280" s="69"/>
      <c r="G280" s="65"/>
      <c r="H280" s="67"/>
    </row>
    <row r="281" spans="1:8" ht="15.75" customHeight="1" x14ac:dyDescent="0.25">
      <c r="A281" s="79">
        <v>16</v>
      </c>
      <c r="B281" s="73" t="s">
        <v>308</v>
      </c>
      <c r="C281" s="70" t="s">
        <v>319</v>
      </c>
      <c r="D281" s="70" t="s">
        <v>318</v>
      </c>
      <c r="E281" s="70" t="s">
        <v>317</v>
      </c>
      <c r="F281" s="70" t="s">
        <v>316</v>
      </c>
      <c r="G281" s="62" t="s">
        <v>304</v>
      </c>
      <c r="H281" s="63"/>
    </row>
    <row r="282" spans="1:8" ht="32.25" thickBot="1" x14ac:dyDescent="0.3">
      <c r="A282" s="80"/>
      <c r="B282" s="74"/>
      <c r="C282" s="71"/>
      <c r="D282" s="71"/>
      <c r="E282" s="71"/>
      <c r="F282" s="71"/>
      <c r="G282" s="8" t="s">
        <v>303</v>
      </c>
      <c r="H282" s="9">
        <v>4</v>
      </c>
    </row>
    <row r="283" spans="1:8" ht="15.75" customHeight="1" x14ac:dyDescent="0.25">
      <c r="A283" s="80"/>
      <c r="B283" s="74"/>
      <c r="C283" s="71"/>
      <c r="D283" s="71"/>
      <c r="E283" s="71"/>
      <c r="F283" s="71"/>
      <c r="G283" s="62" t="s">
        <v>302</v>
      </c>
      <c r="H283" s="63"/>
    </row>
    <row r="284" spans="1:8" ht="31.5" x14ac:dyDescent="0.25">
      <c r="A284" s="80"/>
      <c r="B284" s="74"/>
      <c r="C284" s="71"/>
      <c r="D284" s="71"/>
      <c r="E284" s="71"/>
      <c r="F284" s="71"/>
      <c r="G284" s="8" t="s">
        <v>168</v>
      </c>
      <c r="H284" s="9">
        <v>1</v>
      </c>
    </row>
    <row r="285" spans="1:8" ht="31.5" x14ac:dyDescent="0.25">
      <c r="A285" s="80"/>
      <c r="B285" s="74"/>
      <c r="C285" s="71"/>
      <c r="D285" s="71"/>
      <c r="E285" s="71"/>
      <c r="F285" s="71"/>
      <c r="G285" s="8" t="s">
        <v>301</v>
      </c>
      <c r="H285" s="9">
        <v>2</v>
      </c>
    </row>
    <row r="286" spans="1:8" ht="161.25" customHeight="1" thickBot="1" x14ac:dyDescent="0.3">
      <c r="A286" s="80"/>
      <c r="B286" s="74"/>
      <c r="C286" s="72"/>
      <c r="D286" s="72"/>
      <c r="E286" s="72"/>
      <c r="F286" s="72"/>
      <c r="G286" s="64" t="s">
        <v>8</v>
      </c>
      <c r="H286" s="66">
        <f>SUM(H282:H282,H284:H285,)</f>
        <v>7</v>
      </c>
    </row>
    <row r="287" spans="1:8" ht="84" customHeight="1" thickBot="1" x14ac:dyDescent="0.3">
      <c r="A287" s="81"/>
      <c r="B287" s="75"/>
      <c r="C287" s="68" t="s">
        <v>315</v>
      </c>
      <c r="D287" s="68"/>
      <c r="E287" s="68"/>
      <c r="F287" s="69"/>
      <c r="G287" s="65"/>
      <c r="H287" s="67"/>
    </row>
    <row r="288" spans="1:8" ht="16.5" customHeight="1" x14ac:dyDescent="0.25">
      <c r="A288" s="79">
        <v>17</v>
      </c>
      <c r="B288" s="73" t="s">
        <v>308</v>
      </c>
      <c r="C288" s="70" t="s">
        <v>314</v>
      </c>
      <c r="D288" s="70" t="s">
        <v>313</v>
      </c>
      <c r="E288" s="70" t="s">
        <v>312</v>
      </c>
      <c r="F288" s="70" t="s">
        <v>311</v>
      </c>
      <c r="G288" s="62" t="s">
        <v>304</v>
      </c>
      <c r="H288" s="63"/>
    </row>
    <row r="289" spans="1:8" ht="32.25" thickBot="1" x14ac:dyDescent="0.3">
      <c r="A289" s="80"/>
      <c r="B289" s="74"/>
      <c r="C289" s="71"/>
      <c r="D289" s="71"/>
      <c r="E289" s="71"/>
      <c r="F289" s="71"/>
      <c r="G289" s="8" t="s">
        <v>303</v>
      </c>
      <c r="H289" s="9">
        <v>2</v>
      </c>
    </row>
    <row r="290" spans="1:8" ht="15.75" customHeight="1" x14ac:dyDescent="0.25">
      <c r="A290" s="80"/>
      <c r="B290" s="74"/>
      <c r="C290" s="71"/>
      <c r="D290" s="71"/>
      <c r="E290" s="71"/>
      <c r="F290" s="71"/>
      <c r="G290" s="62" t="s">
        <v>302</v>
      </c>
      <c r="H290" s="63"/>
    </row>
    <row r="291" spans="1:8" ht="31.5" x14ac:dyDescent="0.25">
      <c r="A291" s="80"/>
      <c r="B291" s="74"/>
      <c r="C291" s="71"/>
      <c r="D291" s="71"/>
      <c r="E291" s="71"/>
      <c r="F291" s="71"/>
      <c r="G291" s="8" t="s">
        <v>168</v>
      </c>
      <c r="H291" s="9">
        <v>1</v>
      </c>
    </row>
    <row r="292" spans="1:8" ht="31.5" x14ac:dyDescent="0.25">
      <c r="A292" s="80"/>
      <c r="B292" s="74"/>
      <c r="C292" s="71"/>
      <c r="D292" s="71"/>
      <c r="E292" s="71"/>
      <c r="F292" s="71"/>
      <c r="G292" s="8" t="s">
        <v>301</v>
      </c>
      <c r="H292" s="18">
        <v>2</v>
      </c>
    </row>
    <row r="293" spans="1:8" ht="47.25" x14ac:dyDescent="0.25">
      <c r="A293" s="80"/>
      <c r="B293" s="74"/>
      <c r="C293" s="71"/>
      <c r="D293" s="71"/>
      <c r="E293" s="71"/>
      <c r="F293" s="71"/>
      <c r="G293" s="19" t="s">
        <v>310</v>
      </c>
      <c r="H293" s="18">
        <v>3</v>
      </c>
    </row>
    <row r="294" spans="1:8" ht="16.5" thickBot="1" x14ac:dyDescent="0.3">
      <c r="A294" s="80"/>
      <c r="B294" s="74"/>
      <c r="C294" s="72"/>
      <c r="D294" s="72"/>
      <c r="E294" s="72"/>
      <c r="F294" s="72"/>
      <c r="G294" s="64" t="s">
        <v>8</v>
      </c>
      <c r="H294" s="66">
        <f>SUM(H289:H289,H291:H293,)</f>
        <v>8</v>
      </c>
    </row>
    <row r="295" spans="1:8" ht="90.75" customHeight="1" thickBot="1" x14ac:dyDescent="0.3">
      <c r="A295" s="81"/>
      <c r="B295" s="75"/>
      <c r="C295" s="68" t="s">
        <v>309</v>
      </c>
      <c r="D295" s="68"/>
      <c r="E295" s="68"/>
      <c r="F295" s="69"/>
      <c r="G295" s="65"/>
      <c r="H295" s="67"/>
    </row>
    <row r="296" spans="1:8" ht="16.5" customHeight="1" x14ac:dyDescent="0.25">
      <c r="A296" s="79">
        <v>18</v>
      </c>
      <c r="B296" s="73" t="s">
        <v>308</v>
      </c>
      <c r="C296" s="70" t="s">
        <v>307</v>
      </c>
      <c r="D296" s="70" t="s">
        <v>306</v>
      </c>
      <c r="E296" s="70" t="s">
        <v>305</v>
      </c>
      <c r="F296" s="70" t="s">
        <v>295</v>
      </c>
      <c r="G296" s="62" t="s">
        <v>304</v>
      </c>
      <c r="H296" s="63"/>
    </row>
    <row r="297" spans="1:8" ht="32.25" thickBot="1" x14ac:dyDescent="0.3">
      <c r="A297" s="80"/>
      <c r="B297" s="74"/>
      <c r="C297" s="71"/>
      <c r="D297" s="71"/>
      <c r="E297" s="71"/>
      <c r="F297" s="71"/>
      <c r="G297" s="8" t="s">
        <v>303</v>
      </c>
      <c r="H297" s="9">
        <v>4</v>
      </c>
    </row>
    <row r="298" spans="1:8" x14ac:dyDescent="0.25">
      <c r="A298" s="80"/>
      <c r="B298" s="74"/>
      <c r="C298" s="71"/>
      <c r="D298" s="71"/>
      <c r="E298" s="71"/>
      <c r="F298" s="71"/>
      <c r="G298" s="62" t="s">
        <v>302</v>
      </c>
      <c r="H298" s="63"/>
    </row>
    <row r="299" spans="1:8" ht="31.5" x14ac:dyDescent="0.25">
      <c r="A299" s="80"/>
      <c r="B299" s="74"/>
      <c r="C299" s="71"/>
      <c r="D299" s="71"/>
      <c r="E299" s="71"/>
      <c r="F299" s="71"/>
      <c r="G299" s="8" t="s">
        <v>168</v>
      </c>
      <c r="H299" s="9">
        <v>2</v>
      </c>
    </row>
    <row r="300" spans="1:8" ht="31.5" x14ac:dyDescent="0.25">
      <c r="A300" s="80"/>
      <c r="B300" s="74"/>
      <c r="C300" s="71"/>
      <c r="D300" s="71"/>
      <c r="E300" s="71"/>
      <c r="F300" s="71"/>
      <c r="G300" s="8" t="s">
        <v>301</v>
      </c>
      <c r="H300" s="9">
        <v>3</v>
      </c>
    </row>
    <row r="301" spans="1:8" ht="122.25" customHeight="1" thickBot="1" x14ac:dyDescent="0.3">
      <c r="A301" s="80"/>
      <c r="B301" s="74"/>
      <c r="C301" s="72"/>
      <c r="D301" s="72"/>
      <c r="E301" s="72"/>
      <c r="F301" s="72"/>
      <c r="G301" s="64" t="s">
        <v>8</v>
      </c>
      <c r="H301" s="66">
        <f>SUM(H297:H297,H299:H300,)</f>
        <v>9</v>
      </c>
    </row>
    <row r="302" spans="1:8" ht="122.25" customHeight="1" thickBot="1" x14ac:dyDescent="0.3">
      <c r="A302" s="81"/>
      <c r="B302" s="75"/>
      <c r="C302" s="68" t="s">
        <v>300</v>
      </c>
      <c r="D302" s="68"/>
      <c r="E302" s="68"/>
      <c r="F302" s="69"/>
      <c r="G302" s="65"/>
      <c r="H302" s="67"/>
    </row>
    <row r="303" spans="1:8" ht="15.75" customHeight="1" x14ac:dyDescent="0.25">
      <c r="A303" s="79">
        <v>19</v>
      </c>
      <c r="B303" s="73" t="s">
        <v>299</v>
      </c>
      <c r="C303" s="70" t="s">
        <v>298</v>
      </c>
      <c r="D303" s="70" t="s">
        <v>297</v>
      </c>
      <c r="E303" s="70" t="s">
        <v>296</v>
      </c>
      <c r="F303" s="70" t="s">
        <v>295</v>
      </c>
      <c r="G303" s="62" t="s">
        <v>294</v>
      </c>
      <c r="H303" s="63"/>
    </row>
    <row r="304" spans="1:8" ht="31.5" x14ac:dyDescent="0.25">
      <c r="A304" s="80"/>
      <c r="B304" s="74"/>
      <c r="C304" s="71"/>
      <c r="D304" s="71"/>
      <c r="E304" s="71"/>
      <c r="F304" s="71"/>
      <c r="G304" s="8" t="s">
        <v>293</v>
      </c>
      <c r="H304" s="9">
        <v>5</v>
      </c>
    </row>
    <row r="305" spans="1:8" ht="32.25" thickBot="1" x14ac:dyDescent="0.3">
      <c r="A305" s="80"/>
      <c r="B305" s="74"/>
      <c r="C305" s="71"/>
      <c r="D305" s="71"/>
      <c r="E305" s="71"/>
      <c r="F305" s="71"/>
      <c r="G305" s="8" t="s">
        <v>292</v>
      </c>
      <c r="H305" s="9">
        <v>5</v>
      </c>
    </row>
    <row r="306" spans="1:8" x14ac:dyDescent="0.25">
      <c r="A306" s="80"/>
      <c r="B306" s="74"/>
      <c r="C306" s="71"/>
      <c r="D306" s="71"/>
      <c r="E306" s="71"/>
      <c r="F306" s="71"/>
      <c r="G306" s="62" t="s">
        <v>291</v>
      </c>
      <c r="H306" s="63"/>
    </row>
    <row r="307" spans="1:8" ht="31.5" x14ac:dyDescent="0.25">
      <c r="A307" s="80"/>
      <c r="B307" s="74"/>
      <c r="C307" s="71"/>
      <c r="D307" s="71"/>
      <c r="E307" s="71"/>
      <c r="F307" s="71"/>
      <c r="G307" s="8" t="s">
        <v>290</v>
      </c>
      <c r="H307" s="9">
        <v>2</v>
      </c>
    </row>
    <row r="308" spans="1:8" ht="31.5" x14ac:dyDescent="0.25">
      <c r="A308" s="80"/>
      <c r="B308" s="74"/>
      <c r="C308" s="71"/>
      <c r="D308" s="71"/>
      <c r="E308" s="71"/>
      <c r="F308" s="71"/>
      <c r="G308" s="8" t="s">
        <v>289</v>
      </c>
      <c r="H308" s="9">
        <v>2</v>
      </c>
    </row>
    <row r="309" spans="1:8" ht="31.5" x14ac:dyDescent="0.25">
      <c r="A309" s="80"/>
      <c r="B309" s="74"/>
      <c r="C309" s="71"/>
      <c r="D309" s="71"/>
      <c r="E309" s="71"/>
      <c r="F309" s="71"/>
      <c r="G309" s="8" t="s">
        <v>288</v>
      </c>
      <c r="H309" s="9">
        <v>2</v>
      </c>
    </row>
    <row r="310" spans="1:8" ht="25.5" customHeight="1" thickBot="1" x14ac:dyDescent="0.3">
      <c r="A310" s="80"/>
      <c r="B310" s="74"/>
      <c r="C310" s="71"/>
      <c r="D310" s="71"/>
      <c r="E310" s="71"/>
      <c r="F310" s="71"/>
      <c r="G310" s="8" t="s">
        <v>287</v>
      </c>
      <c r="H310" s="9">
        <v>2</v>
      </c>
    </row>
    <row r="311" spans="1:8" x14ac:dyDescent="0.25">
      <c r="A311" s="80"/>
      <c r="B311" s="74"/>
      <c r="C311" s="71"/>
      <c r="D311" s="71"/>
      <c r="E311" s="71"/>
      <c r="F311" s="71"/>
      <c r="G311" s="62" t="s">
        <v>286</v>
      </c>
      <c r="H311" s="63"/>
    </row>
    <row r="312" spans="1:8" x14ac:dyDescent="0.25">
      <c r="A312" s="80"/>
      <c r="B312" s="74"/>
      <c r="C312" s="71"/>
      <c r="D312" s="71"/>
      <c r="E312" s="71"/>
      <c r="F312" s="71"/>
      <c r="G312" s="8" t="s">
        <v>285</v>
      </c>
      <c r="H312" s="9">
        <v>14</v>
      </c>
    </row>
    <row r="313" spans="1:8" x14ac:dyDescent="0.25">
      <c r="A313" s="80"/>
      <c r="B313" s="74"/>
      <c r="C313" s="71"/>
      <c r="D313" s="71"/>
      <c r="E313" s="71"/>
      <c r="F313" s="71"/>
      <c r="G313" s="8" t="s">
        <v>284</v>
      </c>
      <c r="H313" s="9">
        <v>14</v>
      </c>
    </row>
    <row r="314" spans="1:8" ht="16.5" thickBot="1" x14ac:dyDescent="0.3">
      <c r="A314" s="80"/>
      <c r="B314" s="74"/>
      <c r="C314" s="72"/>
      <c r="D314" s="72"/>
      <c r="E314" s="72"/>
      <c r="F314" s="72"/>
      <c r="G314" s="64" t="s">
        <v>8</v>
      </c>
      <c r="H314" s="66">
        <f>SUM(H304:H305,H307:H310,H312:H313)</f>
        <v>46</v>
      </c>
    </row>
    <row r="315" spans="1:8" ht="112.5" customHeight="1" thickBot="1" x14ac:dyDescent="0.3">
      <c r="A315" s="81"/>
      <c r="B315" s="75"/>
      <c r="C315" s="68" t="s">
        <v>283</v>
      </c>
      <c r="D315" s="68"/>
      <c r="E315" s="68"/>
      <c r="F315" s="69"/>
      <c r="G315" s="65"/>
      <c r="H315" s="67"/>
    </row>
    <row r="316" spans="1:8" ht="15.75" customHeight="1" x14ac:dyDescent="0.25">
      <c r="A316" s="79">
        <v>20</v>
      </c>
      <c r="B316" s="73" t="s">
        <v>282</v>
      </c>
      <c r="C316" s="70" t="s">
        <v>281</v>
      </c>
      <c r="D316" s="70" t="s">
        <v>280</v>
      </c>
      <c r="E316" s="70" t="s">
        <v>279</v>
      </c>
      <c r="F316" s="70" t="s">
        <v>278</v>
      </c>
      <c r="G316" s="62" t="s">
        <v>277</v>
      </c>
      <c r="H316" s="63"/>
    </row>
    <row r="317" spans="1:8" ht="31.5" x14ac:dyDescent="0.25">
      <c r="A317" s="80"/>
      <c r="B317" s="74"/>
      <c r="C317" s="71"/>
      <c r="D317" s="71"/>
      <c r="E317" s="71"/>
      <c r="F317" s="71"/>
      <c r="G317" s="8" t="s">
        <v>276</v>
      </c>
      <c r="H317" s="9">
        <v>3</v>
      </c>
    </row>
    <row r="318" spans="1:8" ht="31.5" x14ac:dyDescent="0.25">
      <c r="A318" s="80"/>
      <c r="B318" s="74"/>
      <c r="C318" s="71"/>
      <c r="D318" s="71"/>
      <c r="E318" s="71"/>
      <c r="F318" s="71"/>
      <c r="G318" s="8" t="s">
        <v>275</v>
      </c>
      <c r="H318" s="9">
        <v>5</v>
      </c>
    </row>
    <row r="319" spans="1:8" ht="31.5" x14ac:dyDescent="0.25">
      <c r="A319" s="80"/>
      <c r="B319" s="74"/>
      <c r="C319" s="71"/>
      <c r="D319" s="71"/>
      <c r="E319" s="71"/>
      <c r="F319" s="71"/>
      <c r="G319" s="8" t="s">
        <v>274</v>
      </c>
      <c r="H319" s="9">
        <v>8</v>
      </c>
    </row>
    <row r="320" spans="1:8" x14ac:dyDescent="0.25">
      <c r="A320" s="80"/>
      <c r="B320" s="74"/>
      <c r="C320" s="71"/>
      <c r="D320" s="71"/>
      <c r="E320" s="71"/>
      <c r="F320" s="71"/>
      <c r="G320" s="8" t="s">
        <v>273</v>
      </c>
      <c r="H320" s="9">
        <v>7</v>
      </c>
    </row>
    <row r="321" spans="1:8" ht="16.5" thickBot="1" x14ac:dyDescent="0.3">
      <c r="A321" s="80"/>
      <c r="B321" s="74"/>
      <c r="C321" s="72"/>
      <c r="D321" s="72"/>
      <c r="E321" s="72"/>
      <c r="F321" s="72"/>
      <c r="G321" s="64" t="s">
        <v>8</v>
      </c>
      <c r="H321" s="66">
        <f>SUM(H317:H320)</f>
        <v>23</v>
      </c>
    </row>
    <row r="322" spans="1:8" ht="69" customHeight="1" thickBot="1" x14ac:dyDescent="0.3">
      <c r="A322" s="81"/>
      <c r="B322" s="75"/>
      <c r="C322" s="68" t="s">
        <v>272</v>
      </c>
      <c r="D322" s="68"/>
      <c r="E322" s="68"/>
      <c r="F322" s="69"/>
      <c r="G322" s="65"/>
      <c r="H322" s="67"/>
    </row>
    <row r="323" spans="1:8" ht="16.5" thickBot="1" x14ac:dyDescent="0.3">
      <c r="A323" s="94" t="s">
        <v>271</v>
      </c>
      <c r="B323" s="95"/>
      <c r="C323" s="95"/>
      <c r="D323" s="95"/>
      <c r="E323" s="96"/>
      <c r="F323" s="91">
        <f>H10+H36+H48+H54+H66+H88+H123+H131+H140+H146+H172+H184+H193+H267+H279+H286+H294+H301+H314+H321</f>
        <v>924</v>
      </c>
      <c r="G323" s="92"/>
      <c r="H323" s="93"/>
    </row>
    <row r="324" spans="1:8" ht="134.25" customHeight="1" thickBot="1" x14ac:dyDescent="0.3">
      <c r="A324" s="83" t="s">
        <v>9</v>
      </c>
      <c r="B324" s="84"/>
      <c r="C324" s="85" t="s">
        <v>270</v>
      </c>
      <c r="D324" s="86"/>
      <c r="E324" s="86"/>
      <c r="F324" s="87"/>
      <c r="G324" s="14" t="s">
        <v>269</v>
      </c>
      <c r="H324" s="15" t="s">
        <v>268</v>
      </c>
    </row>
    <row r="325" spans="1:8" ht="81.75" customHeight="1" thickBot="1" x14ac:dyDescent="0.3">
      <c r="A325" s="83" t="s">
        <v>9</v>
      </c>
      <c r="B325" s="84"/>
      <c r="C325" s="85" t="s">
        <v>267</v>
      </c>
      <c r="D325" s="86"/>
      <c r="E325" s="86"/>
      <c r="F325" s="87"/>
      <c r="G325" s="14" t="s">
        <v>264</v>
      </c>
      <c r="H325" s="15" t="s">
        <v>266</v>
      </c>
    </row>
    <row r="326" spans="1:8" ht="87.75" customHeight="1" thickBot="1" x14ac:dyDescent="0.3">
      <c r="A326" s="83" t="s">
        <v>9</v>
      </c>
      <c r="B326" s="84"/>
      <c r="C326" s="85" t="s">
        <v>265</v>
      </c>
      <c r="D326" s="86"/>
      <c r="E326" s="86"/>
      <c r="F326" s="87"/>
      <c r="G326" s="16" t="s">
        <v>264</v>
      </c>
      <c r="H326" s="17" t="s">
        <v>263</v>
      </c>
    </row>
  </sheetData>
  <sheetProtection algorithmName="SHA-512" hashValue="cNHCiB4T7AEG0enKf3+OBJEjY4JdYF9SbytwBssHdrdXc5la2NTzGJzLI7GrQas9kTuWl+oR9GTe4Chx+qJWfQ==" saltValue="pPg7bw568kM1EFob96dTag==" spinCount="100000" sheet="1" formatCells="0" formatColumns="0" formatRows="0" insertColumns="0" insertRows="0" deleteRows="0" autoFilter="0"/>
  <autoFilter ref="A1:H662" xr:uid="{00000000-0009-0000-0000-000000000000}"/>
  <mergeCells count="260">
    <mergeCell ref="G2:H2"/>
    <mergeCell ref="G10:G11"/>
    <mergeCell ref="H10:H11"/>
    <mergeCell ref="G36:G37"/>
    <mergeCell ref="H36:H37"/>
    <mergeCell ref="G28:H28"/>
    <mergeCell ref="G30:H30"/>
    <mergeCell ref="G32:H32"/>
    <mergeCell ref="G6:H6"/>
    <mergeCell ref="G8:H8"/>
    <mergeCell ref="G12:H12"/>
    <mergeCell ref="G15:H15"/>
    <mergeCell ref="G26:H26"/>
    <mergeCell ref="C2:C10"/>
    <mergeCell ref="D2:D10"/>
    <mergeCell ref="E2:E10"/>
    <mergeCell ref="F2:F10"/>
    <mergeCell ref="C12:C36"/>
    <mergeCell ref="A50:A55"/>
    <mergeCell ref="B50:B55"/>
    <mergeCell ref="D12:D36"/>
    <mergeCell ref="E12:E36"/>
    <mergeCell ref="F12:F36"/>
    <mergeCell ref="C11:F11"/>
    <mergeCell ref="A12:A37"/>
    <mergeCell ref="B12:B37"/>
    <mergeCell ref="A2:A11"/>
    <mergeCell ref="B2:B11"/>
    <mergeCell ref="G48:G49"/>
    <mergeCell ref="H48:H49"/>
    <mergeCell ref="C55:F55"/>
    <mergeCell ref="A56:A67"/>
    <mergeCell ref="B56:B67"/>
    <mergeCell ref="G56:H56"/>
    <mergeCell ref="G60:H60"/>
    <mergeCell ref="G66:G67"/>
    <mergeCell ref="G50:H50"/>
    <mergeCell ref="G52:H52"/>
    <mergeCell ref="A38:A49"/>
    <mergeCell ref="B38:B49"/>
    <mergeCell ref="G38:H38"/>
    <mergeCell ref="G40:H40"/>
    <mergeCell ref="G42:H42"/>
    <mergeCell ref="G44:H44"/>
    <mergeCell ref="C49:F49"/>
    <mergeCell ref="H66:H67"/>
    <mergeCell ref="C67:F67"/>
    <mergeCell ref="C56:C66"/>
    <mergeCell ref="D56:D66"/>
    <mergeCell ref="E56:E66"/>
    <mergeCell ref="F56:F66"/>
    <mergeCell ref="G62:H62"/>
    <mergeCell ref="G64:H64"/>
    <mergeCell ref="G54:G55"/>
    <mergeCell ref="H54:H55"/>
    <mergeCell ref="A68:A89"/>
    <mergeCell ref="B68:B89"/>
    <mergeCell ref="G68:H68"/>
    <mergeCell ref="G76:H76"/>
    <mergeCell ref="G80:H80"/>
    <mergeCell ref="G86:H86"/>
    <mergeCell ref="G88:G89"/>
    <mergeCell ref="H88:H89"/>
    <mergeCell ref="C89:F89"/>
    <mergeCell ref="D68:D88"/>
    <mergeCell ref="G133:H133"/>
    <mergeCell ref="G135:H135"/>
    <mergeCell ref="A133:A141"/>
    <mergeCell ref="B133:B141"/>
    <mergeCell ref="E133:E140"/>
    <mergeCell ref="F133:F140"/>
    <mergeCell ref="G137:H137"/>
    <mergeCell ref="C141:F141"/>
    <mergeCell ref="G92:H92"/>
    <mergeCell ref="G96:H96"/>
    <mergeCell ref="G123:G124"/>
    <mergeCell ref="H123:H124"/>
    <mergeCell ref="G131:G132"/>
    <mergeCell ref="H131:H132"/>
    <mergeCell ref="G101:H101"/>
    <mergeCell ref="G111:H111"/>
    <mergeCell ref="G115:H115"/>
    <mergeCell ref="A125:A132"/>
    <mergeCell ref="B125:B132"/>
    <mergeCell ref="G125:H125"/>
    <mergeCell ref="G129:H129"/>
    <mergeCell ref="A90:A124"/>
    <mergeCell ref="B90:B124"/>
    <mergeCell ref="G90:H90"/>
    <mergeCell ref="A142:A147"/>
    <mergeCell ref="B142:B147"/>
    <mergeCell ref="G142:H142"/>
    <mergeCell ref="G144:H144"/>
    <mergeCell ref="G140:G141"/>
    <mergeCell ref="H140:H141"/>
    <mergeCell ref="G146:G147"/>
    <mergeCell ref="H146:H147"/>
    <mergeCell ref="C147:F147"/>
    <mergeCell ref="C142:C146"/>
    <mergeCell ref="G232:H232"/>
    <mergeCell ref="G193:G194"/>
    <mergeCell ref="G172:G173"/>
    <mergeCell ref="H172:H173"/>
    <mergeCell ref="C173:F173"/>
    <mergeCell ref="C148:C172"/>
    <mergeCell ref="D148:D172"/>
    <mergeCell ref="A186:A194"/>
    <mergeCell ref="B186:B194"/>
    <mergeCell ref="G188:H188"/>
    <mergeCell ref="G186:H186"/>
    <mergeCell ref="A174:A185"/>
    <mergeCell ref="A148:A173"/>
    <mergeCell ref="B148:B173"/>
    <mergeCell ref="G151:H151"/>
    <mergeCell ref="G148:H148"/>
    <mergeCell ref="G161:H161"/>
    <mergeCell ref="G166:H166"/>
    <mergeCell ref="G168:H168"/>
    <mergeCell ref="H193:H194"/>
    <mergeCell ref="G195:H195"/>
    <mergeCell ref="G205:H205"/>
    <mergeCell ref="G178:H178"/>
    <mergeCell ref="G180:H180"/>
    <mergeCell ref="G182:H182"/>
    <mergeCell ref="B174:B185"/>
    <mergeCell ref="G174:H174"/>
    <mergeCell ref="G176:H176"/>
    <mergeCell ref="E186:E193"/>
    <mergeCell ref="F186:F193"/>
    <mergeCell ref="G184:G185"/>
    <mergeCell ref="H184:H185"/>
    <mergeCell ref="G279:G280"/>
    <mergeCell ref="H279:H280"/>
    <mergeCell ref="G267:G268"/>
    <mergeCell ref="F269:F279"/>
    <mergeCell ref="C268:F268"/>
    <mergeCell ref="A269:A280"/>
    <mergeCell ref="B269:B280"/>
    <mergeCell ref="G269:H269"/>
    <mergeCell ref="G271:H271"/>
    <mergeCell ref="G274:H274"/>
    <mergeCell ref="C280:F280"/>
    <mergeCell ref="C269:C279"/>
    <mergeCell ref="D269:D279"/>
    <mergeCell ref="G277:H277"/>
    <mergeCell ref="A195:A268"/>
    <mergeCell ref="B195:B268"/>
    <mergeCell ref="C195:C267"/>
    <mergeCell ref="D195:D267"/>
    <mergeCell ref="E195:E267"/>
    <mergeCell ref="F195:F267"/>
    <mergeCell ref="G214:H214"/>
    <mergeCell ref="G219:H219"/>
    <mergeCell ref="G225:H225"/>
    <mergeCell ref="H267:H268"/>
    <mergeCell ref="G316:H316"/>
    <mergeCell ref="E316:E321"/>
    <mergeCell ref="F316:F321"/>
    <mergeCell ref="C315:F315"/>
    <mergeCell ref="A316:A322"/>
    <mergeCell ref="G281:H281"/>
    <mergeCell ref="G283:H283"/>
    <mergeCell ref="G286:G287"/>
    <mergeCell ref="H286:H287"/>
    <mergeCell ref="G288:H288"/>
    <mergeCell ref="G290:H290"/>
    <mergeCell ref="A326:B326"/>
    <mergeCell ref="C326:F326"/>
    <mergeCell ref="A324:B324"/>
    <mergeCell ref="C324:F324"/>
    <mergeCell ref="A325:B325"/>
    <mergeCell ref="C325:F325"/>
    <mergeCell ref="C37:F37"/>
    <mergeCell ref="C287:F287"/>
    <mergeCell ref="C133:C140"/>
    <mergeCell ref="D133:D140"/>
    <mergeCell ref="C174:C184"/>
    <mergeCell ref="D174:D184"/>
    <mergeCell ref="E174:E184"/>
    <mergeCell ref="F174:F184"/>
    <mergeCell ref="C194:F194"/>
    <mergeCell ref="C185:F185"/>
    <mergeCell ref="C316:C321"/>
    <mergeCell ref="D316:D321"/>
    <mergeCell ref="C303:C314"/>
    <mergeCell ref="D303:D314"/>
    <mergeCell ref="E303:E314"/>
    <mergeCell ref="F303:F314"/>
    <mergeCell ref="C302:F302"/>
    <mergeCell ref="A303:A315"/>
    <mergeCell ref="C38:C48"/>
    <mergeCell ref="D38:D48"/>
    <mergeCell ref="E38:E48"/>
    <mergeCell ref="F38:F48"/>
    <mergeCell ref="C50:C54"/>
    <mergeCell ref="D50:D54"/>
    <mergeCell ref="E50:E54"/>
    <mergeCell ref="F50:F54"/>
    <mergeCell ref="C68:C88"/>
    <mergeCell ref="A323:E323"/>
    <mergeCell ref="F323:H323"/>
    <mergeCell ref="G321:G322"/>
    <mergeCell ref="H321:H322"/>
    <mergeCell ref="C322:F322"/>
    <mergeCell ref="A288:A295"/>
    <mergeCell ref="B288:B295"/>
    <mergeCell ref="D296:D301"/>
    <mergeCell ref="E296:E301"/>
    <mergeCell ref="F296:F301"/>
    <mergeCell ref="B316:B322"/>
    <mergeCell ref="G301:G302"/>
    <mergeCell ref="H301:H302"/>
    <mergeCell ref="B303:B315"/>
    <mergeCell ref="G303:H303"/>
    <mergeCell ref="G306:H306"/>
    <mergeCell ref="G311:H311"/>
    <mergeCell ref="G314:G315"/>
    <mergeCell ref="H314:H315"/>
    <mergeCell ref="G294:G295"/>
    <mergeCell ref="H294:H295"/>
    <mergeCell ref="G296:H296"/>
    <mergeCell ref="A296:A302"/>
    <mergeCell ref="B296:B302"/>
    <mergeCell ref="E68:E88"/>
    <mergeCell ref="F68:F88"/>
    <mergeCell ref="C90:C123"/>
    <mergeCell ref="D90:D123"/>
    <mergeCell ref="E90:E123"/>
    <mergeCell ref="F90:F123"/>
    <mergeCell ref="A281:A287"/>
    <mergeCell ref="G298:H298"/>
    <mergeCell ref="B281:B287"/>
    <mergeCell ref="C281:C286"/>
    <mergeCell ref="D281:D286"/>
    <mergeCell ref="E281:E286"/>
    <mergeCell ref="F281:F286"/>
    <mergeCell ref="E288:E294"/>
    <mergeCell ref="F288:F294"/>
    <mergeCell ref="C296:C301"/>
    <mergeCell ref="C132:F132"/>
    <mergeCell ref="C124:F124"/>
    <mergeCell ref="C186:C193"/>
    <mergeCell ref="D186:D193"/>
    <mergeCell ref="G243:H243"/>
    <mergeCell ref="G252:H252"/>
    <mergeCell ref="G260:H260"/>
    <mergeCell ref="G265:H265"/>
    <mergeCell ref="E269:E279"/>
    <mergeCell ref="C125:C131"/>
    <mergeCell ref="D125:D131"/>
    <mergeCell ref="E125:E131"/>
    <mergeCell ref="F125:F131"/>
    <mergeCell ref="C295:F295"/>
    <mergeCell ref="E148:E172"/>
    <mergeCell ref="F148:F172"/>
    <mergeCell ref="C288:C294"/>
    <mergeCell ref="D288:D294"/>
    <mergeCell ref="D142:D146"/>
    <mergeCell ref="E142:E146"/>
    <mergeCell ref="F142:F146"/>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8195E71-F883-4D76-96D9-CAA19A0C2585}">
  <dimension ref="A1:J175"/>
  <sheetViews>
    <sheetView zoomScale="80" zoomScaleNormal="80" workbookViewId="0">
      <selection activeCell="G17" sqref="G17:H17"/>
    </sheetView>
  </sheetViews>
  <sheetFormatPr defaultColWidth="9.140625" defaultRowHeight="15.75" x14ac:dyDescent="0.25"/>
  <cols>
    <col min="1" max="1" width="12" style="6" customWidth="1"/>
    <col min="2" max="2" width="28.7109375" style="7" customWidth="1"/>
    <col min="3" max="3" width="23" style="6" customWidth="1"/>
    <col min="4" max="4" width="28.7109375" style="6" customWidth="1"/>
    <col min="5" max="5" width="24.5703125" style="6" customWidth="1"/>
    <col min="6" max="6" width="34.42578125" style="6" customWidth="1"/>
    <col min="7" max="7" width="32" style="6" customWidth="1"/>
    <col min="8" max="8" width="23.140625" style="6" customWidth="1"/>
    <col min="9" max="9" width="40.7109375" style="49" customWidth="1"/>
    <col min="10" max="10" width="48.5703125" style="49" customWidth="1"/>
    <col min="11" max="16384" width="9.140625" style="49"/>
  </cols>
  <sheetData>
    <row r="1" spans="1:9" s="55" customFormat="1" ht="48" thickBot="1" x14ac:dyDescent="0.3">
      <c r="A1" s="1" t="s">
        <v>0</v>
      </c>
      <c r="B1" s="2" t="s">
        <v>1</v>
      </c>
      <c r="C1" s="3" t="s">
        <v>2</v>
      </c>
      <c r="D1" s="3" t="s">
        <v>3</v>
      </c>
      <c r="E1" s="3" t="s">
        <v>4</v>
      </c>
      <c r="F1" s="3" t="s">
        <v>5</v>
      </c>
      <c r="G1" s="4" t="s">
        <v>6</v>
      </c>
      <c r="H1" s="5" t="s">
        <v>7</v>
      </c>
      <c r="I1" s="42"/>
    </row>
    <row r="2" spans="1:9" x14ac:dyDescent="0.25">
      <c r="A2" s="79">
        <v>1</v>
      </c>
      <c r="B2" s="105" t="s">
        <v>814</v>
      </c>
      <c r="C2" s="70" t="s">
        <v>1006</v>
      </c>
      <c r="D2" s="70" t="s">
        <v>1005</v>
      </c>
      <c r="E2" s="70" t="s">
        <v>989</v>
      </c>
      <c r="F2" s="70" t="s">
        <v>988</v>
      </c>
      <c r="G2" s="62" t="s">
        <v>565</v>
      </c>
      <c r="H2" s="63"/>
      <c r="I2" s="40"/>
    </row>
    <row r="3" spans="1:9" ht="94.5" x14ac:dyDescent="0.25">
      <c r="A3" s="80"/>
      <c r="B3" s="106"/>
      <c r="C3" s="71"/>
      <c r="D3" s="71"/>
      <c r="E3" s="71"/>
      <c r="F3" s="71"/>
      <c r="G3" s="19" t="s">
        <v>809</v>
      </c>
      <c r="H3" s="18">
        <v>1</v>
      </c>
      <c r="I3" s="56"/>
    </row>
    <row r="4" spans="1:9" ht="16.5" thickBot="1" x14ac:dyDescent="0.3">
      <c r="A4" s="80"/>
      <c r="B4" s="106"/>
      <c r="C4" s="72"/>
      <c r="D4" s="72"/>
      <c r="E4" s="72"/>
      <c r="F4" s="72"/>
      <c r="G4" s="64" t="s">
        <v>8</v>
      </c>
      <c r="H4" s="66">
        <f>SUM(H3:H3)</f>
        <v>1</v>
      </c>
      <c r="I4" s="40"/>
    </row>
    <row r="5" spans="1:9" ht="75.75" customHeight="1" thickBot="1" x14ac:dyDescent="0.3">
      <c r="A5" s="81"/>
      <c r="B5" s="107"/>
      <c r="C5" s="68" t="s">
        <v>808</v>
      </c>
      <c r="D5" s="68"/>
      <c r="E5" s="68"/>
      <c r="F5" s="69"/>
      <c r="G5" s="65"/>
      <c r="H5" s="67"/>
      <c r="I5" s="40"/>
    </row>
    <row r="6" spans="1:9" x14ac:dyDescent="0.25">
      <c r="A6" s="79">
        <v>2</v>
      </c>
      <c r="B6" s="105" t="s">
        <v>814</v>
      </c>
      <c r="C6" s="70" t="s">
        <v>1004</v>
      </c>
      <c r="D6" s="70" t="s">
        <v>102</v>
      </c>
      <c r="E6" s="70" t="s">
        <v>989</v>
      </c>
      <c r="F6" s="70" t="s">
        <v>988</v>
      </c>
      <c r="G6" s="62" t="s">
        <v>565</v>
      </c>
      <c r="H6" s="63"/>
      <c r="I6" s="40"/>
    </row>
    <row r="7" spans="1:9" ht="78.75" x14ac:dyDescent="0.25">
      <c r="A7" s="80"/>
      <c r="B7" s="106"/>
      <c r="C7" s="71"/>
      <c r="D7" s="71"/>
      <c r="E7" s="71"/>
      <c r="F7" s="71"/>
      <c r="G7" s="8" t="s">
        <v>1003</v>
      </c>
      <c r="H7" s="9">
        <v>1</v>
      </c>
      <c r="I7" s="40"/>
    </row>
    <row r="8" spans="1:9" ht="16.5" thickBot="1" x14ac:dyDescent="0.3">
      <c r="A8" s="80"/>
      <c r="B8" s="106"/>
      <c r="C8" s="72"/>
      <c r="D8" s="72"/>
      <c r="E8" s="72"/>
      <c r="F8" s="72"/>
      <c r="G8" s="64" t="s">
        <v>8</v>
      </c>
      <c r="H8" s="66">
        <f>SUM(H7:H7)</f>
        <v>1</v>
      </c>
      <c r="I8" s="40"/>
    </row>
    <row r="9" spans="1:9" ht="75.75" customHeight="1" thickBot="1" x14ac:dyDescent="0.3">
      <c r="A9" s="81"/>
      <c r="B9" s="107"/>
      <c r="C9" s="68" t="s">
        <v>1002</v>
      </c>
      <c r="D9" s="68"/>
      <c r="E9" s="68"/>
      <c r="F9" s="69"/>
      <c r="G9" s="65"/>
      <c r="H9" s="67"/>
      <c r="I9" s="40"/>
    </row>
    <row r="10" spans="1:9" x14ac:dyDescent="0.25">
      <c r="A10" s="79">
        <v>3</v>
      </c>
      <c r="B10" s="105" t="s">
        <v>814</v>
      </c>
      <c r="C10" s="70" t="s">
        <v>1001</v>
      </c>
      <c r="D10" s="70" t="s">
        <v>1000</v>
      </c>
      <c r="E10" s="70" t="s">
        <v>989</v>
      </c>
      <c r="F10" s="70" t="s">
        <v>988</v>
      </c>
      <c r="G10" s="108" t="s">
        <v>823</v>
      </c>
      <c r="H10" s="109"/>
      <c r="I10" s="56"/>
    </row>
    <row r="11" spans="1:9" x14ac:dyDescent="0.25">
      <c r="A11" s="80"/>
      <c r="B11" s="106"/>
      <c r="C11" s="71"/>
      <c r="D11" s="71"/>
      <c r="E11" s="71"/>
      <c r="F11" s="71"/>
      <c r="G11" s="19" t="s">
        <v>388</v>
      </c>
      <c r="H11" s="18">
        <v>1</v>
      </c>
      <c r="I11" s="56"/>
    </row>
    <row r="12" spans="1:9" ht="31.5" x14ac:dyDescent="0.25">
      <c r="A12" s="80"/>
      <c r="B12" s="106"/>
      <c r="C12" s="71"/>
      <c r="D12" s="71"/>
      <c r="E12" s="71"/>
      <c r="F12" s="71"/>
      <c r="G12" s="8" t="s">
        <v>796</v>
      </c>
      <c r="H12" s="9">
        <v>1</v>
      </c>
      <c r="I12" s="40"/>
    </row>
    <row r="13" spans="1:9" x14ac:dyDescent="0.25">
      <c r="A13" s="80"/>
      <c r="B13" s="106"/>
      <c r="C13" s="71"/>
      <c r="D13" s="71"/>
      <c r="E13" s="71"/>
      <c r="F13" s="71"/>
      <c r="G13" s="8" t="s">
        <v>996</v>
      </c>
      <c r="H13" s="9">
        <v>1</v>
      </c>
      <c r="I13" s="40"/>
    </row>
    <row r="14" spans="1:9" ht="31.5" x14ac:dyDescent="0.25">
      <c r="A14" s="80"/>
      <c r="B14" s="106"/>
      <c r="C14" s="71"/>
      <c r="D14" s="71"/>
      <c r="E14" s="71"/>
      <c r="F14" s="71"/>
      <c r="G14" s="8" t="s">
        <v>383</v>
      </c>
      <c r="H14" s="9">
        <v>1</v>
      </c>
      <c r="I14" s="40"/>
    </row>
    <row r="15" spans="1:9" ht="16.5" thickBot="1" x14ac:dyDescent="0.3">
      <c r="A15" s="80"/>
      <c r="B15" s="106"/>
      <c r="C15" s="72"/>
      <c r="D15" s="72"/>
      <c r="E15" s="72"/>
      <c r="F15" s="72"/>
      <c r="G15" s="64" t="s">
        <v>8</v>
      </c>
      <c r="H15" s="66">
        <f>SUM(H11:H14)</f>
        <v>4</v>
      </c>
      <c r="I15" s="40"/>
    </row>
    <row r="16" spans="1:9" ht="101.25" customHeight="1" thickBot="1" x14ac:dyDescent="0.3">
      <c r="A16" s="81"/>
      <c r="B16" s="107"/>
      <c r="C16" s="68" t="s">
        <v>999</v>
      </c>
      <c r="D16" s="68"/>
      <c r="E16" s="68"/>
      <c r="F16" s="69"/>
      <c r="G16" s="65"/>
      <c r="H16" s="67"/>
      <c r="I16" s="40"/>
    </row>
    <row r="17" spans="1:9" x14ac:dyDescent="0.25">
      <c r="A17" s="79">
        <v>4</v>
      </c>
      <c r="B17" s="105" t="s">
        <v>814</v>
      </c>
      <c r="C17" s="70" t="s">
        <v>998</v>
      </c>
      <c r="D17" s="70" t="s">
        <v>997</v>
      </c>
      <c r="E17" s="70" t="s">
        <v>989</v>
      </c>
      <c r="F17" s="70" t="s">
        <v>988</v>
      </c>
      <c r="G17" s="108" t="s">
        <v>823</v>
      </c>
      <c r="H17" s="109"/>
      <c r="I17" s="56"/>
    </row>
    <row r="18" spans="1:9" x14ac:dyDescent="0.25">
      <c r="A18" s="80"/>
      <c r="B18" s="106"/>
      <c r="C18" s="71"/>
      <c r="D18" s="71"/>
      <c r="E18" s="71"/>
      <c r="F18" s="71"/>
      <c r="G18" s="8" t="s">
        <v>996</v>
      </c>
      <c r="H18" s="9">
        <v>1</v>
      </c>
      <c r="I18" s="40"/>
    </row>
    <row r="19" spans="1:9" ht="31.5" x14ac:dyDescent="0.25">
      <c r="A19" s="80"/>
      <c r="B19" s="106"/>
      <c r="C19" s="71"/>
      <c r="D19" s="71"/>
      <c r="E19" s="71"/>
      <c r="F19" s="71"/>
      <c r="G19" s="8" t="s">
        <v>384</v>
      </c>
      <c r="H19" s="9">
        <v>1</v>
      </c>
      <c r="I19" s="40"/>
    </row>
    <row r="20" spans="1:9" ht="16.5" thickBot="1" x14ac:dyDescent="0.3">
      <c r="A20" s="80"/>
      <c r="B20" s="106"/>
      <c r="C20" s="72"/>
      <c r="D20" s="72"/>
      <c r="E20" s="72"/>
      <c r="F20" s="72"/>
      <c r="G20" s="64" t="s">
        <v>8</v>
      </c>
      <c r="H20" s="66">
        <f>SUM(H18:H19)</f>
        <v>2</v>
      </c>
      <c r="I20" s="40"/>
    </row>
    <row r="21" spans="1:9" ht="76.5" customHeight="1" thickBot="1" x14ac:dyDescent="0.3">
      <c r="A21" s="81"/>
      <c r="B21" s="107"/>
      <c r="C21" s="68" t="s">
        <v>995</v>
      </c>
      <c r="D21" s="68"/>
      <c r="E21" s="68"/>
      <c r="F21" s="69"/>
      <c r="G21" s="65"/>
      <c r="H21" s="67"/>
      <c r="I21" s="40"/>
    </row>
    <row r="22" spans="1:9" x14ac:dyDescent="0.25">
      <c r="A22" s="79">
        <v>5</v>
      </c>
      <c r="B22" s="73" t="s">
        <v>839</v>
      </c>
      <c r="C22" s="70" t="s">
        <v>994</v>
      </c>
      <c r="D22" s="70" t="s">
        <v>993</v>
      </c>
      <c r="E22" s="70" t="s">
        <v>989</v>
      </c>
      <c r="F22" s="70" t="s">
        <v>988</v>
      </c>
      <c r="G22" s="62" t="s">
        <v>823</v>
      </c>
      <c r="H22" s="63"/>
      <c r="I22" s="40"/>
    </row>
    <row r="23" spans="1:9" ht="63.75" thickBot="1" x14ac:dyDescent="0.3">
      <c r="A23" s="80"/>
      <c r="B23" s="74"/>
      <c r="C23" s="71"/>
      <c r="D23" s="71"/>
      <c r="E23" s="71"/>
      <c r="F23" s="71"/>
      <c r="G23" s="8" t="s">
        <v>987</v>
      </c>
      <c r="H23" s="9">
        <v>1</v>
      </c>
      <c r="I23" s="40"/>
    </row>
    <row r="24" spans="1:9" x14ac:dyDescent="0.25">
      <c r="A24" s="80"/>
      <c r="B24" s="74"/>
      <c r="C24" s="71"/>
      <c r="D24" s="71"/>
      <c r="E24" s="71"/>
      <c r="F24" s="71"/>
      <c r="G24" s="62" t="s">
        <v>565</v>
      </c>
      <c r="H24" s="63"/>
      <c r="I24" s="40"/>
    </row>
    <row r="25" spans="1:9" ht="47.25" x14ac:dyDescent="0.25">
      <c r="A25" s="80"/>
      <c r="B25" s="74"/>
      <c r="C25" s="71"/>
      <c r="D25" s="71"/>
      <c r="E25" s="71"/>
      <c r="F25" s="71"/>
      <c r="G25" s="8" t="s">
        <v>834</v>
      </c>
      <c r="H25" s="18">
        <v>1</v>
      </c>
      <c r="I25" s="56"/>
    </row>
    <row r="26" spans="1:9" ht="16.5" thickBot="1" x14ac:dyDescent="0.3">
      <c r="A26" s="80"/>
      <c r="B26" s="74"/>
      <c r="C26" s="72"/>
      <c r="D26" s="72"/>
      <c r="E26" s="72"/>
      <c r="F26" s="72"/>
      <c r="G26" s="64" t="s">
        <v>8</v>
      </c>
      <c r="H26" s="66">
        <f>SUM(H23:H23,H25:H25)</f>
        <v>2</v>
      </c>
      <c r="I26" s="40"/>
    </row>
    <row r="27" spans="1:9" ht="111.75" customHeight="1" thickBot="1" x14ac:dyDescent="0.3">
      <c r="A27" s="81"/>
      <c r="B27" s="75"/>
      <c r="C27" s="68" t="s">
        <v>992</v>
      </c>
      <c r="D27" s="68"/>
      <c r="E27" s="68"/>
      <c r="F27" s="69"/>
      <c r="G27" s="65"/>
      <c r="H27" s="67"/>
      <c r="I27" s="40"/>
    </row>
    <row r="28" spans="1:9" x14ac:dyDescent="0.25">
      <c r="A28" s="79">
        <v>6</v>
      </c>
      <c r="B28" s="73" t="s">
        <v>839</v>
      </c>
      <c r="C28" s="70" t="s">
        <v>991</v>
      </c>
      <c r="D28" s="70" t="s">
        <v>990</v>
      </c>
      <c r="E28" s="70" t="s">
        <v>989</v>
      </c>
      <c r="F28" s="70" t="s">
        <v>988</v>
      </c>
      <c r="G28" s="62" t="s">
        <v>823</v>
      </c>
      <c r="H28" s="63"/>
      <c r="I28" s="40"/>
    </row>
    <row r="29" spans="1:9" ht="63" x14ac:dyDescent="0.25">
      <c r="A29" s="80"/>
      <c r="B29" s="74"/>
      <c r="C29" s="71"/>
      <c r="D29" s="71"/>
      <c r="E29" s="71"/>
      <c r="F29" s="71"/>
      <c r="G29" s="8" t="s">
        <v>987</v>
      </c>
      <c r="H29" s="9">
        <v>1</v>
      </c>
      <c r="I29" s="40"/>
    </row>
    <row r="30" spans="1:9" ht="16.5" thickBot="1" x14ac:dyDescent="0.3">
      <c r="A30" s="80"/>
      <c r="B30" s="74"/>
      <c r="C30" s="72"/>
      <c r="D30" s="72"/>
      <c r="E30" s="72"/>
      <c r="F30" s="72"/>
      <c r="G30" s="64" t="s">
        <v>8</v>
      </c>
      <c r="H30" s="66">
        <f>SUM(H29:H29)</f>
        <v>1</v>
      </c>
      <c r="I30" s="40"/>
    </row>
    <row r="31" spans="1:9" ht="69.75" customHeight="1" thickBot="1" x14ac:dyDescent="0.3">
      <c r="A31" s="81"/>
      <c r="B31" s="75"/>
      <c r="C31" s="68" t="s">
        <v>986</v>
      </c>
      <c r="D31" s="68"/>
      <c r="E31" s="68"/>
      <c r="F31" s="69"/>
      <c r="G31" s="65"/>
      <c r="H31" s="67"/>
      <c r="I31" s="40"/>
    </row>
    <row r="32" spans="1:9" x14ac:dyDescent="0.25">
      <c r="A32" s="79">
        <v>7</v>
      </c>
      <c r="B32" s="73" t="s">
        <v>985</v>
      </c>
      <c r="C32" s="70" t="s">
        <v>984</v>
      </c>
      <c r="D32" s="70" t="s">
        <v>983</v>
      </c>
      <c r="E32" s="70" t="s">
        <v>982</v>
      </c>
      <c r="F32" s="70" t="s">
        <v>981</v>
      </c>
      <c r="G32" s="62" t="s">
        <v>980</v>
      </c>
      <c r="H32" s="63"/>
      <c r="I32" s="40"/>
    </row>
    <row r="33" spans="1:10" x14ac:dyDescent="0.25">
      <c r="A33" s="80"/>
      <c r="B33" s="74"/>
      <c r="C33" s="71"/>
      <c r="D33" s="71"/>
      <c r="E33" s="71"/>
      <c r="F33" s="71"/>
      <c r="G33" s="19" t="s">
        <v>979</v>
      </c>
      <c r="H33" s="18">
        <v>3</v>
      </c>
      <c r="I33" s="40"/>
    </row>
    <row r="34" spans="1:10" x14ac:dyDescent="0.25">
      <c r="A34" s="80"/>
      <c r="B34" s="74"/>
      <c r="C34" s="71"/>
      <c r="D34" s="71"/>
      <c r="E34" s="71"/>
      <c r="F34" s="71"/>
      <c r="G34" s="19" t="s">
        <v>978</v>
      </c>
      <c r="H34" s="18">
        <v>3</v>
      </c>
      <c r="I34" s="40"/>
    </row>
    <row r="35" spans="1:10" x14ac:dyDescent="0.25">
      <c r="A35" s="80"/>
      <c r="B35" s="74"/>
      <c r="C35" s="71"/>
      <c r="D35" s="71"/>
      <c r="E35" s="71"/>
      <c r="F35" s="71"/>
      <c r="G35" s="19" t="s">
        <v>573</v>
      </c>
      <c r="H35" s="18">
        <v>2</v>
      </c>
      <c r="I35" s="40"/>
    </row>
    <row r="36" spans="1:10" x14ac:dyDescent="0.25">
      <c r="A36" s="80"/>
      <c r="B36" s="74"/>
      <c r="C36" s="71"/>
      <c r="D36" s="71"/>
      <c r="E36" s="71"/>
      <c r="F36" s="71"/>
      <c r="G36" s="19" t="s">
        <v>977</v>
      </c>
      <c r="H36" s="18">
        <v>1</v>
      </c>
      <c r="I36" s="40"/>
    </row>
    <row r="37" spans="1:10" x14ac:dyDescent="0.25">
      <c r="A37" s="80"/>
      <c r="B37" s="74"/>
      <c r="C37" s="71"/>
      <c r="D37" s="71"/>
      <c r="E37" s="71"/>
      <c r="F37" s="71"/>
      <c r="G37" s="19" t="s">
        <v>976</v>
      </c>
      <c r="H37" s="18">
        <v>1</v>
      </c>
      <c r="I37" s="56"/>
    </row>
    <row r="38" spans="1:10" x14ac:dyDescent="0.25">
      <c r="A38" s="80"/>
      <c r="B38" s="74"/>
      <c r="C38" s="71"/>
      <c r="D38" s="71"/>
      <c r="E38" s="71"/>
      <c r="F38" s="71"/>
      <c r="G38" s="19" t="s">
        <v>975</v>
      </c>
      <c r="H38" s="18">
        <v>1</v>
      </c>
      <c r="I38" s="56"/>
    </row>
    <row r="39" spans="1:10" x14ac:dyDescent="0.25">
      <c r="A39" s="80"/>
      <c r="B39" s="74"/>
      <c r="C39" s="71"/>
      <c r="D39" s="71"/>
      <c r="E39" s="71"/>
      <c r="F39" s="71"/>
      <c r="G39" s="19" t="s">
        <v>611</v>
      </c>
      <c r="H39" s="18">
        <v>1</v>
      </c>
      <c r="I39" s="40"/>
    </row>
    <row r="40" spans="1:10" ht="16.5" thickBot="1" x14ac:dyDescent="0.3">
      <c r="A40" s="80"/>
      <c r="B40" s="74"/>
      <c r="C40" s="71"/>
      <c r="D40" s="71"/>
      <c r="E40" s="71"/>
      <c r="F40" s="71"/>
      <c r="G40" s="19" t="s">
        <v>974</v>
      </c>
      <c r="H40" s="18">
        <v>2</v>
      </c>
      <c r="I40" s="40"/>
    </row>
    <row r="41" spans="1:10" x14ac:dyDescent="0.25">
      <c r="A41" s="80"/>
      <c r="B41" s="74"/>
      <c r="C41" s="71"/>
      <c r="D41" s="71"/>
      <c r="E41" s="71"/>
      <c r="F41" s="71"/>
      <c r="G41" s="110" t="s">
        <v>538</v>
      </c>
      <c r="H41" s="111"/>
      <c r="I41" s="40"/>
    </row>
    <row r="42" spans="1:10" ht="31.5" x14ac:dyDescent="0.25">
      <c r="A42" s="80"/>
      <c r="B42" s="74"/>
      <c r="C42" s="71"/>
      <c r="D42" s="71"/>
      <c r="E42" s="71"/>
      <c r="F42" s="71"/>
      <c r="G42" s="19" t="s">
        <v>583</v>
      </c>
      <c r="H42" s="9">
        <v>6</v>
      </c>
      <c r="I42" s="60"/>
    </row>
    <row r="43" spans="1:10" x14ac:dyDescent="0.25">
      <c r="A43" s="80"/>
      <c r="B43" s="74"/>
      <c r="C43" s="71"/>
      <c r="D43" s="71"/>
      <c r="E43" s="71"/>
      <c r="F43" s="71"/>
      <c r="G43" s="19" t="s">
        <v>582</v>
      </c>
      <c r="H43" s="9">
        <v>6</v>
      </c>
      <c r="I43" s="60"/>
    </row>
    <row r="44" spans="1:10" ht="31.5" x14ac:dyDescent="0.25">
      <c r="A44" s="80"/>
      <c r="B44" s="74"/>
      <c r="C44" s="71"/>
      <c r="D44" s="71"/>
      <c r="E44" s="71"/>
      <c r="F44" s="71"/>
      <c r="G44" s="19" t="s">
        <v>973</v>
      </c>
      <c r="H44" s="18">
        <v>5</v>
      </c>
      <c r="I44" s="60"/>
    </row>
    <row r="45" spans="1:10" ht="31.5" x14ac:dyDescent="0.25">
      <c r="A45" s="80"/>
      <c r="B45" s="74"/>
      <c r="C45" s="71"/>
      <c r="D45" s="71"/>
      <c r="E45" s="71"/>
      <c r="F45" s="71"/>
      <c r="G45" s="19" t="s">
        <v>972</v>
      </c>
      <c r="H45" s="18">
        <v>5</v>
      </c>
      <c r="I45" s="60"/>
    </row>
    <row r="46" spans="1:10" ht="31.5" x14ac:dyDescent="0.25">
      <c r="A46" s="80"/>
      <c r="B46" s="74"/>
      <c r="C46" s="71"/>
      <c r="D46" s="71"/>
      <c r="E46" s="71"/>
      <c r="F46" s="71"/>
      <c r="G46" s="61" t="s">
        <v>971</v>
      </c>
      <c r="H46" s="18">
        <v>10</v>
      </c>
      <c r="I46" s="60"/>
    </row>
    <row r="47" spans="1:10" ht="16.5" thickBot="1" x14ac:dyDescent="0.3">
      <c r="A47" s="80"/>
      <c r="B47" s="74"/>
      <c r="C47" s="72"/>
      <c r="D47" s="72"/>
      <c r="E47" s="72"/>
      <c r="F47" s="72"/>
      <c r="G47" s="64" t="s">
        <v>8</v>
      </c>
      <c r="H47" s="66">
        <f>SUM(H33:H40,H42:H46)</f>
        <v>46</v>
      </c>
      <c r="I47" s="40"/>
    </row>
    <row r="48" spans="1:10" ht="144.75" customHeight="1" thickBot="1" x14ac:dyDescent="0.3">
      <c r="A48" s="81"/>
      <c r="B48" s="75"/>
      <c r="C48" s="68" t="s">
        <v>970</v>
      </c>
      <c r="D48" s="68"/>
      <c r="E48" s="68"/>
      <c r="F48" s="69"/>
      <c r="G48" s="65"/>
      <c r="H48" s="67"/>
      <c r="I48" s="57"/>
      <c r="J48" s="25"/>
    </row>
    <row r="49" spans="1:10" x14ac:dyDescent="0.25">
      <c r="A49" s="79">
        <v>8</v>
      </c>
      <c r="B49" s="73" t="s">
        <v>969</v>
      </c>
      <c r="C49" s="70" t="s">
        <v>968</v>
      </c>
      <c r="D49" s="70" t="s">
        <v>967</v>
      </c>
      <c r="E49" s="70" t="s">
        <v>966</v>
      </c>
      <c r="F49" s="70" t="s">
        <v>965</v>
      </c>
      <c r="G49" s="62" t="s">
        <v>683</v>
      </c>
      <c r="H49" s="63"/>
      <c r="J49" s="25"/>
    </row>
    <row r="50" spans="1:10" x14ac:dyDescent="0.25">
      <c r="A50" s="80"/>
      <c r="B50" s="74"/>
      <c r="C50" s="71"/>
      <c r="D50" s="71"/>
      <c r="E50" s="71"/>
      <c r="F50" s="71"/>
      <c r="G50" s="8" t="s">
        <v>964</v>
      </c>
      <c r="H50" s="9">
        <v>2</v>
      </c>
    </row>
    <row r="51" spans="1:10" ht="31.5" x14ac:dyDescent="0.25">
      <c r="A51" s="80"/>
      <c r="B51" s="74"/>
      <c r="C51" s="71"/>
      <c r="D51" s="71"/>
      <c r="E51" s="71"/>
      <c r="F51" s="71"/>
      <c r="G51" s="8" t="s">
        <v>845</v>
      </c>
      <c r="H51" s="18">
        <v>1</v>
      </c>
      <c r="I51" s="53"/>
    </row>
    <row r="52" spans="1:10" ht="59.25" customHeight="1" thickBot="1" x14ac:dyDescent="0.3">
      <c r="A52" s="80"/>
      <c r="B52" s="74"/>
      <c r="C52" s="72"/>
      <c r="D52" s="72"/>
      <c r="E52" s="72"/>
      <c r="F52" s="72"/>
      <c r="G52" s="64" t="s">
        <v>8</v>
      </c>
      <c r="H52" s="66">
        <f>SUM(H50:H51)</f>
        <v>3</v>
      </c>
      <c r="I52" s="40"/>
    </row>
    <row r="53" spans="1:10" ht="79.5" customHeight="1" thickBot="1" x14ac:dyDescent="0.3">
      <c r="A53" s="81"/>
      <c r="B53" s="75"/>
      <c r="C53" s="68" t="s">
        <v>963</v>
      </c>
      <c r="D53" s="68"/>
      <c r="E53" s="68"/>
      <c r="F53" s="69"/>
      <c r="G53" s="65"/>
      <c r="H53" s="67"/>
      <c r="I53" s="40"/>
    </row>
    <row r="54" spans="1:10" x14ac:dyDescent="0.25">
      <c r="A54" s="79">
        <v>9</v>
      </c>
      <c r="B54" s="73" t="s">
        <v>962</v>
      </c>
      <c r="C54" s="70" t="s">
        <v>961</v>
      </c>
      <c r="D54" s="70" t="s">
        <v>960</v>
      </c>
      <c r="E54" s="70" t="s">
        <v>959</v>
      </c>
      <c r="F54" s="70" t="s">
        <v>958</v>
      </c>
      <c r="G54" s="62" t="s">
        <v>683</v>
      </c>
      <c r="H54" s="63"/>
      <c r="I54" s="40"/>
      <c r="J54" s="25"/>
    </row>
    <row r="55" spans="1:10" x14ac:dyDescent="0.25">
      <c r="A55" s="80"/>
      <c r="B55" s="74"/>
      <c r="C55" s="71"/>
      <c r="D55" s="71"/>
      <c r="E55" s="71"/>
      <c r="F55" s="71"/>
      <c r="G55" s="8" t="s">
        <v>957</v>
      </c>
      <c r="H55" s="9">
        <v>1</v>
      </c>
      <c r="I55" s="40"/>
    </row>
    <row r="56" spans="1:10" ht="78" customHeight="1" thickBot="1" x14ac:dyDescent="0.3">
      <c r="A56" s="80"/>
      <c r="B56" s="74"/>
      <c r="C56" s="72"/>
      <c r="D56" s="72"/>
      <c r="E56" s="72"/>
      <c r="F56" s="72"/>
      <c r="G56" s="64" t="s">
        <v>8</v>
      </c>
      <c r="H56" s="66">
        <f>SUM(H55:H55)</f>
        <v>1</v>
      </c>
      <c r="I56" s="40"/>
    </row>
    <row r="57" spans="1:10" ht="145.5" customHeight="1" thickBot="1" x14ac:dyDescent="0.3">
      <c r="A57" s="81"/>
      <c r="B57" s="75"/>
      <c r="C57" s="68" t="s">
        <v>956</v>
      </c>
      <c r="D57" s="68"/>
      <c r="E57" s="68"/>
      <c r="F57" s="69"/>
      <c r="G57" s="65"/>
      <c r="H57" s="67"/>
      <c r="I57" s="40"/>
    </row>
    <row r="58" spans="1:10" x14ac:dyDescent="0.25">
      <c r="A58" s="79">
        <v>10</v>
      </c>
      <c r="B58" s="73" t="s">
        <v>955</v>
      </c>
      <c r="C58" s="70" t="s">
        <v>954</v>
      </c>
      <c r="D58" s="70" t="s">
        <v>953</v>
      </c>
      <c r="E58" s="70" t="s">
        <v>952</v>
      </c>
      <c r="F58" s="70" t="s">
        <v>951</v>
      </c>
      <c r="G58" s="62" t="s">
        <v>683</v>
      </c>
      <c r="H58" s="63"/>
    </row>
    <row r="59" spans="1:10" ht="31.5" x14ac:dyDescent="0.25">
      <c r="A59" s="80"/>
      <c r="B59" s="74"/>
      <c r="C59" s="71"/>
      <c r="D59" s="71"/>
      <c r="E59" s="71"/>
      <c r="F59" s="71"/>
      <c r="G59" s="59" t="s">
        <v>845</v>
      </c>
      <c r="H59" s="58">
        <v>1</v>
      </c>
    </row>
    <row r="60" spans="1:10" ht="66" customHeight="1" thickBot="1" x14ac:dyDescent="0.3">
      <c r="A60" s="80"/>
      <c r="B60" s="74"/>
      <c r="C60" s="72"/>
      <c r="D60" s="72"/>
      <c r="E60" s="72"/>
      <c r="F60" s="72"/>
      <c r="G60" s="64" t="s">
        <v>8</v>
      </c>
      <c r="H60" s="66">
        <f>SUM(H59:H59)</f>
        <v>1</v>
      </c>
      <c r="I60" s="40"/>
    </row>
    <row r="61" spans="1:10" ht="108" customHeight="1" thickBot="1" x14ac:dyDescent="0.3">
      <c r="A61" s="81"/>
      <c r="B61" s="75"/>
      <c r="C61" s="68" t="s">
        <v>950</v>
      </c>
      <c r="D61" s="68"/>
      <c r="E61" s="68"/>
      <c r="F61" s="69"/>
      <c r="G61" s="65"/>
      <c r="H61" s="67"/>
      <c r="I61" s="40"/>
    </row>
    <row r="62" spans="1:10" x14ac:dyDescent="0.25">
      <c r="A62" s="79">
        <v>11</v>
      </c>
      <c r="B62" s="73" t="s">
        <v>949</v>
      </c>
      <c r="C62" s="70" t="s">
        <v>948</v>
      </c>
      <c r="D62" s="70" t="s">
        <v>947</v>
      </c>
      <c r="E62" s="70" t="s">
        <v>946</v>
      </c>
      <c r="F62" s="70" t="s">
        <v>945</v>
      </c>
      <c r="G62" s="62" t="s">
        <v>944</v>
      </c>
      <c r="H62" s="63"/>
      <c r="I62" s="40"/>
    </row>
    <row r="63" spans="1:10" ht="47.25" x14ac:dyDescent="0.25">
      <c r="A63" s="80"/>
      <c r="B63" s="74"/>
      <c r="C63" s="71"/>
      <c r="D63" s="71"/>
      <c r="E63" s="71"/>
      <c r="F63" s="71"/>
      <c r="G63" s="8" t="s">
        <v>943</v>
      </c>
      <c r="H63" s="9">
        <v>6</v>
      </c>
      <c r="I63" s="40"/>
    </row>
    <row r="64" spans="1:10" ht="47.25" x14ac:dyDescent="0.25">
      <c r="A64" s="80"/>
      <c r="B64" s="74"/>
      <c r="C64" s="71"/>
      <c r="D64" s="71"/>
      <c r="E64" s="71"/>
      <c r="F64" s="71"/>
      <c r="G64" s="8" t="s">
        <v>942</v>
      </c>
      <c r="H64" s="9">
        <v>26</v>
      </c>
      <c r="I64" s="40"/>
    </row>
    <row r="65" spans="1:9" ht="46.9" customHeight="1" x14ac:dyDescent="0.25">
      <c r="A65" s="80"/>
      <c r="B65" s="74"/>
      <c r="C65" s="71"/>
      <c r="D65" s="71"/>
      <c r="E65" s="71"/>
      <c r="F65" s="71"/>
      <c r="G65" s="8" t="s">
        <v>941</v>
      </c>
      <c r="H65" s="9">
        <v>34</v>
      </c>
      <c r="I65" s="40"/>
    </row>
    <row r="66" spans="1:9" x14ac:dyDescent="0.25">
      <c r="A66" s="80"/>
      <c r="B66" s="74"/>
      <c r="C66" s="71"/>
      <c r="D66" s="71"/>
      <c r="E66" s="71"/>
      <c r="F66" s="71"/>
      <c r="G66" s="8" t="s">
        <v>940</v>
      </c>
      <c r="H66" s="9">
        <v>10</v>
      </c>
      <c r="I66" s="40"/>
    </row>
    <row r="67" spans="1:9" x14ac:dyDescent="0.25">
      <c r="A67" s="80"/>
      <c r="B67" s="74"/>
      <c r="C67" s="71"/>
      <c r="D67" s="71"/>
      <c r="E67" s="71"/>
      <c r="F67" s="71"/>
      <c r="G67" s="8" t="s">
        <v>939</v>
      </c>
      <c r="H67" s="9">
        <v>10</v>
      </c>
      <c r="I67" s="40"/>
    </row>
    <row r="68" spans="1:9" x14ac:dyDescent="0.25">
      <c r="A68" s="80"/>
      <c r="B68" s="74"/>
      <c r="C68" s="71"/>
      <c r="D68" s="71"/>
      <c r="E68" s="71"/>
      <c r="F68" s="71"/>
      <c r="G68" s="8" t="s">
        <v>938</v>
      </c>
      <c r="H68" s="9">
        <v>12</v>
      </c>
      <c r="I68" s="40"/>
    </row>
    <row r="69" spans="1:9" ht="16.5" thickBot="1" x14ac:dyDescent="0.3">
      <c r="A69" s="80"/>
      <c r="B69" s="74"/>
      <c r="C69" s="72"/>
      <c r="D69" s="72"/>
      <c r="E69" s="72"/>
      <c r="F69" s="72"/>
      <c r="G69" s="64" t="s">
        <v>8</v>
      </c>
      <c r="H69" s="66">
        <f>SUM(H63:H68)</f>
        <v>98</v>
      </c>
      <c r="I69" s="40"/>
    </row>
    <row r="70" spans="1:9" ht="65.25" customHeight="1" thickBot="1" x14ac:dyDescent="0.3">
      <c r="A70" s="81"/>
      <c r="B70" s="75"/>
      <c r="C70" s="68" t="s">
        <v>937</v>
      </c>
      <c r="D70" s="68"/>
      <c r="E70" s="68"/>
      <c r="F70" s="69"/>
      <c r="G70" s="65"/>
      <c r="H70" s="67"/>
      <c r="I70" s="40"/>
    </row>
    <row r="71" spans="1:9" x14ac:dyDescent="0.25">
      <c r="A71" s="79">
        <v>12</v>
      </c>
      <c r="B71" s="73" t="s">
        <v>936</v>
      </c>
      <c r="C71" s="70" t="s">
        <v>935</v>
      </c>
      <c r="D71" s="70" t="s">
        <v>934</v>
      </c>
      <c r="E71" s="70" t="s">
        <v>933</v>
      </c>
      <c r="F71" s="70" t="s">
        <v>932</v>
      </c>
      <c r="G71" s="108" t="s">
        <v>931</v>
      </c>
      <c r="H71" s="109"/>
      <c r="I71" s="56"/>
    </row>
    <row r="72" spans="1:9" ht="31.5" x14ac:dyDescent="0.25">
      <c r="A72" s="80"/>
      <c r="B72" s="74"/>
      <c r="C72" s="71"/>
      <c r="D72" s="71"/>
      <c r="E72" s="71"/>
      <c r="F72" s="71"/>
      <c r="G72" s="8" t="s">
        <v>930</v>
      </c>
      <c r="H72" s="9">
        <v>1</v>
      </c>
      <c r="I72" s="40"/>
    </row>
    <row r="73" spans="1:9" ht="31.5" x14ac:dyDescent="0.25">
      <c r="A73" s="80"/>
      <c r="B73" s="74"/>
      <c r="C73" s="71"/>
      <c r="D73" s="71"/>
      <c r="E73" s="71"/>
      <c r="F73" s="71"/>
      <c r="G73" s="8" t="s">
        <v>929</v>
      </c>
      <c r="H73" s="9">
        <v>1</v>
      </c>
      <c r="I73" s="40"/>
    </row>
    <row r="74" spans="1:9" ht="31.5" x14ac:dyDescent="0.25">
      <c r="A74" s="80"/>
      <c r="B74" s="74"/>
      <c r="C74" s="71"/>
      <c r="D74" s="71"/>
      <c r="E74" s="71"/>
      <c r="F74" s="71"/>
      <c r="G74" s="8" t="s">
        <v>928</v>
      </c>
      <c r="H74" s="9">
        <v>1</v>
      </c>
      <c r="I74" s="40"/>
    </row>
    <row r="75" spans="1:9" x14ac:dyDescent="0.25">
      <c r="A75" s="80"/>
      <c r="B75" s="74"/>
      <c r="C75" s="71"/>
      <c r="D75" s="71"/>
      <c r="E75" s="71"/>
      <c r="F75" s="71"/>
      <c r="G75" s="8" t="s">
        <v>927</v>
      </c>
      <c r="H75" s="9">
        <v>2</v>
      </c>
      <c r="I75" s="40"/>
    </row>
    <row r="76" spans="1:9" ht="31.5" x14ac:dyDescent="0.25">
      <c r="A76" s="80"/>
      <c r="B76" s="74"/>
      <c r="C76" s="71"/>
      <c r="D76" s="71"/>
      <c r="E76" s="71"/>
      <c r="F76" s="71"/>
      <c r="G76" s="8" t="s">
        <v>926</v>
      </c>
      <c r="H76" s="9">
        <v>4</v>
      </c>
      <c r="I76" s="40"/>
    </row>
    <row r="77" spans="1:9" ht="31.5" x14ac:dyDescent="0.25">
      <c r="A77" s="80"/>
      <c r="B77" s="74"/>
      <c r="C77" s="71"/>
      <c r="D77" s="71"/>
      <c r="E77" s="71"/>
      <c r="F77" s="71"/>
      <c r="G77" s="8" t="s">
        <v>925</v>
      </c>
      <c r="H77" s="9">
        <v>5</v>
      </c>
      <c r="I77" s="40"/>
    </row>
    <row r="78" spans="1:9" ht="31.5" x14ac:dyDescent="0.25">
      <c r="A78" s="80"/>
      <c r="B78" s="74"/>
      <c r="C78" s="71"/>
      <c r="D78" s="71"/>
      <c r="E78" s="71"/>
      <c r="F78" s="71"/>
      <c r="G78" s="8" t="s">
        <v>924</v>
      </c>
      <c r="H78" s="9">
        <v>4</v>
      </c>
      <c r="I78" s="40"/>
    </row>
    <row r="79" spans="1:9" ht="47.25" x14ac:dyDescent="0.25">
      <c r="A79" s="80"/>
      <c r="B79" s="74"/>
      <c r="C79" s="71"/>
      <c r="D79" s="71"/>
      <c r="E79" s="71"/>
      <c r="F79" s="71"/>
      <c r="G79" s="8" t="s">
        <v>923</v>
      </c>
      <c r="H79" s="9">
        <v>2</v>
      </c>
      <c r="I79" s="40"/>
    </row>
    <row r="80" spans="1:9" ht="32.25" thickBot="1" x14ac:dyDescent="0.3">
      <c r="A80" s="80"/>
      <c r="B80" s="74"/>
      <c r="C80" s="71"/>
      <c r="D80" s="71"/>
      <c r="E80" s="71"/>
      <c r="F80" s="71"/>
      <c r="G80" s="8" t="s">
        <v>922</v>
      </c>
      <c r="H80" s="9">
        <v>1</v>
      </c>
      <c r="I80" s="40"/>
    </row>
    <row r="81" spans="1:9" x14ac:dyDescent="0.25">
      <c r="A81" s="80"/>
      <c r="B81" s="74"/>
      <c r="C81" s="71"/>
      <c r="D81" s="71"/>
      <c r="E81" s="71"/>
      <c r="F81" s="71"/>
      <c r="G81" s="110" t="s">
        <v>921</v>
      </c>
      <c r="H81" s="111"/>
      <c r="I81" s="56"/>
    </row>
    <row r="82" spans="1:9" x14ac:dyDescent="0.25">
      <c r="A82" s="80"/>
      <c r="B82" s="74"/>
      <c r="C82" s="71"/>
      <c r="D82" s="71"/>
      <c r="E82" s="71"/>
      <c r="F82" s="71"/>
      <c r="G82" s="8" t="s">
        <v>920</v>
      </c>
      <c r="H82" s="18">
        <v>1</v>
      </c>
      <c r="I82" s="40"/>
    </row>
    <row r="83" spans="1:9" ht="31.5" x14ac:dyDescent="0.25">
      <c r="A83" s="80"/>
      <c r="B83" s="74"/>
      <c r="C83" s="71"/>
      <c r="D83" s="71"/>
      <c r="E83" s="71"/>
      <c r="F83" s="71"/>
      <c r="G83" s="8" t="s">
        <v>919</v>
      </c>
      <c r="H83" s="18">
        <v>1</v>
      </c>
      <c r="I83" s="56"/>
    </row>
    <row r="84" spans="1:9" ht="31.5" x14ac:dyDescent="0.25">
      <c r="A84" s="80"/>
      <c r="B84" s="74"/>
      <c r="C84" s="71"/>
      <c r="D84" s="71"/>
      <c r="E84" s="71"/>
      <c r="F84" s="71"/>
      <c r="G84" s="8" t="s">
        <v>918</v>
      </c>
      <c r="H84" s="18">
        <v>1</v>
      </c>
      <c r="I84" s="40"/>
    </row>
    <row r="85" spans="1:9" x14ac:dyDescent="0.25">
      <c r="A85" s="80"/>
      <c r="B85" s="74"/>
      <c r="C85" s="71"/>
      <c r="D85" s="71"/>
      <c r="E85" s="71"/>
      <c r="F85" s="71"/>
      <c r="G85" s="8" t="s">
        <v>917</v>
      </c>
      <c r="H85" s="18">
        <v>1</v>
      </c>
      <c r="I85" s="40"/>
    </row>
    <row r="86" spans="1:9" ht="31.5" x14ac:dyDescent="0.25">
      <c r="A86" s="80"/>
      <c r="B86" s="74"/>
      <c r="C86" s="71"/>
      <c r="D86" s="71"/>
      <c r="E86" s="71"/>
      <c r="F86" s="71"/>
      <c r="G86" s="8" t="s">
        <v>916</v>
      </c>
      <c r="H86" s="18">
        <v>1</v>
      </c>
      <c r="I86" s="40"/>
    </row>
    <row r="87" spans="1:9" ht="31.5" x14ac:dyDescent="0.25">
      <c r="A87" s="80"/>
      <c r="B87" s="74"/>
      <c r="C87" s="71"/>
      <c r="D87" s="71"/>
      <c r="E87" s="71"/>
      <c r="F87" s="71"/>
      <c r="G87" s="8" t="s">
        <v>915</v>
      </c>
      <c r="H87" s="18">
        <v>1</v>
      </c>
      <c r="I87" s="56"/>
    </row>
    <row r="88" spans="1:9" ht="31.5" x14ac:dyDescent="0.25">
      <c r="A88" s="80"/>
      <c r="B88" s="74"/>
      <c r="C88" s="71"/>
      <c r="D88" s="71"/>
      <c r="E88" s="71"/>
      <c r="F88" s="71"/>
      <c r="G88" s="8" t="s">
        <v>914</v>
      </c>
      <c r="H88" s="18">
        <v>1</v>
      </c>
      <c r="I88" s="40"/>
    </row>
    <row r="89" spans="1:9" ht="31.5" x14ac:dyDescent="0.25">
      <c r="A89" s="80"/>
      <c r="B89" s="74"/>
      <c r="C89" s="71"/>
      <c r="D89" s="71"/>
      <c r="E89" s="71"/>
      <c r="F89" s="71"/>
      <c r="G89" s="8" t="s">
        <v>913</v>
      </c>
      <c r="H89" s="18">
        <v>1</v>
      </c>
      <c r="I89" s="40"/>
    </row>
    <row r="90" spans="1:9" ht="47.25" x14ac:dyDescent="0.25">
      <c r="A90" s="80"/>
      <c r="B90" s="74"/>
      <c r="C90" s="71"/>
      <c r="D90" s="71"/>
      <c r="E90" s="71"/>
      <c r="F90" s="71"/>
      <c r="G90" s="8" t="s">
        <v>912</v>
      </c>
      <c r="H90" s="18">
        <v>1</v>
      </c>
      <c r="I90" s="40"/>
    </row>
    <row r="91" spans="1:9" ht="32.25" thickBot="1" x14ac:dyDescent="0.3">
      <c r="A91" s="80"/>
      <c r="B91" s="74"/>
      <c r="C91" s="71"/>
      <c r="D91" s="71"/>
      <c r="E91" s="71"/>
      <c r="F91" s="71"/>
      <c r="G91" s="8" t="s">
        <v>911</v>
      </c>
      <c r="H91" s="18">
        <v>1</v>
      </c>
      <c r="I91" s="40"/>
    </row>
    <row r="92" spans="1:9" x14ac:dyDescent="0.25">
      <c r="A92" s="80"/>
      <c r="B92" s="74"/>
      <c r="C92" s="71"/>
      <c r="D92" s="71"/>
      <c r="E92" s="71"/>
      <c r="F92" s="71"/>
      <c r="G92" s="110" t="s">
        <v>910</v>
      </c>
      <c r="H92" s="111"/>
      <c r="I92" s="40"/>
    </row>
    <row r="93" spans="1:9" ht="31.5" x14ac:dyDescent="0.25">
      <c r="A93" s="80"/>
      <c r="B93" s="74"/>
      <c r="C93" s="71"/>
      <c r="D93" s="71"/>
      <c r="E93" s="71"/>
      <c r="F93" s="71"/>
      <c r="G93" s="8" t="s">
        <v>909</v>
      </c>
      <c r="H93" s="9">
        <v>1</v>
      </c>
      <c r="I93" s="40"/>
    </row>
    <row r="94" spans="1:9" ht="31.5" x14ac:dyDescent="0.25">
      <c r="A94" s="80"/>
      <c r="B94" s="74"/>
      <c r="C94" s="71"/>
      <c r="D94" s="71"/>
      <c r="E94" s="71"/>
      <c r="F94" s="71"/>
      <c r="G94" s="8" t="s">
        <v>908</v>
      </c>
      <c r="H94" s="9">
        <v>1</v>
      </c>
      <c r="I94" s="40"/>
    </row>
    <row r="95" spans="1:9" ht="31.5" x14ac:dyDescent="0.25">
      <c r="A95" s="80"/>
      <c r="B95" s="74"/>
      <c r="C95" s="71"/>
      <c r="D95" s="71"/>
      <c r="E95" s="71"/>
      <c r="F95" s="71"/>
      <c r="G95" s="8" t="s">
        <v>907</v>
      </c>
      <c r="H95" s="9">
        <v>2</v>
      </c>
      <c r="I95" s="40"/>
    </row>
    <row r="96" spans="1:9" ht="31.5" x14ac:dyDescent="0.25">
      <c r="A96" s="80"/>
      <c r="B96" s="74"/>
      <c r="C96" s="71"/>
      <c r="D96" s="71"/>
      <c r="E96" s="71"/>
      <c r="F96" s="71"/>
      <c r="G96" s="8" t="s">
        <v>906</v>
      </c>
      <c r="H96" s="9">
        <v>2</v>
      </c>
      <c r="I96" s="40"/>
    </row>
    <row r="97" spans="1:9" ht="31.5" x14ac:dyDescent="0.25">
      <c r="A97" s="80"/>
      <c r="B97" s="74"/>
      <c r="C97" s="71"/>
      <c r="D97" s="71"/>
      <c r="E97" s="71"/>
      <c r="F97" s="71"/>
      <c r="G97" s="8" t="s">
        <v>905</v>
      </c>
      <c r="H97" s="9">
        <v>2</v>
      </c>
      <c r="I97" s="40"/>
    </row>
    <row r="98" spans="1:9" ht="31.5" x14ac:dyDescent="0.25">
      <c r="A98" s="80"/>
      <c r="B98" s="74"/>
      <c r="C98" s="71"/>
      <c r="D98" s="71"/>
      <c r="E98" s="71"/>
      <c r="F98" s="71"/>
      <c r="G98" s="8" t="s">
        <v>904</v>
      </c>
      <c r="H98" s="9">
        <v>1</v>
      </c>
      <c r="I98" s="40"/>
    </row>
    <row r="99" spans="1:9" ht="31.5" x14ac:dyDescent="0.25">
      <c r="A99" s="80"/>
      <c r="B99" s="74"/>
      <c r="C99" s="71"/>
      <c r="D99" s="71"/>
      <c r="E99" s="71"/>
      <c r="F99" s="71"/>
      <c r="G99" s="8" t="s">
        <v>903</v>
      </c>
      <c r="H99" s="9">
        <v>1</v>
      </c>
      <c r="I99" s="40"/>
    </row>
    <row r="100" spans="1:9" ht="16.5" thickBot="1" x14ac:dyDescent="0.3">
      <c r="A100" s="80"/>
      <c r="B100" s="74"/>
      <c r="C100" s="71"/>
      <c r="D100" s="71"/>
      <c r="E100" s="71"/>
      <c r="F100" s="71"/>
      <c r="G100" s="8" t="s">
        <v>169</v>
      </c>
      <c r="H100" s="9">
        <v>1</v>
      </c>
      <c r="I100" s="40"/>
    </row>
    <row r="101" spans="1:9" x14ac:dyDescent="0.25">
      <c r="A101" s="80"/>
      <c r="B101" s="74"/>
      <c r="C101" s="71"/>
      <c r="D101" s="71"/>
      <c r="E101" s="71"/>
      <c r="F101" s="71"/>
      <c r="G101" s="110" t="s">
        <v>902</v>
      </c>
      <c r="H101" s="111"/>
      <c r="I101" s="40"/>
    </row>
    <row r="102" spans="1:9" ht="31.5" x14ac:dyDescent="0.25">
      <c r="A102" s="80"/>
      <c r="B102" s="74"/>
      <c r="C102" s="71"/>
      <c r="D102" s="71"/>
      <c r="E102" s="71"/>
      <c r="F102" s="71"/>
      <c r="G102" s="8" t="s">
        <v>901</v>
      </c>
      <c r="H102" s="9">
        <v>1</v>
      </c>
      <c r="I102" s="40"/>
    </row>
    <row r="103" spans="1:9" ht="47.25" x14ac:dyDescent="0.25">
      <c r="A103" s="80"/>
      <c r="B103" s="74"/>
      <c r="C103" s="71"/>
      <c r="D103" s="71"/>
      <c r="E103" s="71"/>
      <c r="F103" s="71"/>
      <c r="G103" s="8" t="s">
        <v>900</v>
      </c>
      <c r="H103" s="9">
        <v>2</v>
      </c>
      <c r="I103" s="40"/>
    </row>
    <row r="104" spans="1:9" x14ac:dyDescent="0.25">
      <c r="A104" s="80"/>
      <c r="B104" s="74"/>
      <c r="C104" s="71"/>
      <c r="D104" s="71"/>
      <c r="E104" s="71"/>
      <c r="F104" s="71"/>
      <c r="G104" s="8" t="s">
        <v>899</v>
      </c>
      <c r="H104" s="9">
        <v>1</v>
      </c>
      <c r="I104" s="40"/>
    </row>
    <row r="105" spans="1:9" ht="31.5" x14ac:dyDescent="0.25">
      <c r="A105" s="80"/>
      <c r="B105" s="74"/>
      <c r="C105" s="71"/>
      <c r="D105" s="71"/>
      <c r="E105" s="71"/>
      <c r="F105" s="71"/>
      <c r="G105" s="8" t="s">
        <v>898</v>
      </c>
      <c r="H105" s="9">
        <v>2</v>
      </c>
      <c r="I105" s="40"/>
    </row>
    <row r="106" spans="1:9" ht="31.5" x14ac:dyDescent="0.25">
      <c r="A106" s="80"/>
      <c r="B106" s="74"/>
      <c r="C106" s="71"/>
      <c r="D106" s="71"/>
      <c r="E106" s="71"/>
      <c r="F106" s="71"/>
      <c r="G106" s="8" t="s">
        <v>897</v>
      </c>
      <c r="H106" s="9">
        <v>2</v>
      </c>
      <c r="I106" s="40"/>
    </row>
    <row r="107" spans="1:9" x14ac:dyDescent="0.25">
      <c r="A107" s="80"/>
      <c r="B107" s="74"/>
      <c r="C107" s="71"/>
      <c r="D107" s="71"/>
      <c r="E107" s="71"/>
      <c r="F107" s="71"/>
      <c r="G107" s="8" t="s">
        <v>896</v>
      </c>
      <c r="H107" s="9">
        <v>1</v>
      </c>
      <c r="I107" s="40"/>
    </row>
    <row r="108" spans="1:9" x14ac:dyDescent="0.25">
      <c r="A108" s="80"/>
      <c r="B108" s="74"/>
      <c r="C108" s="71"/>
      <c r="D108" s="71"/>
      <c r="E108" s="71"/>
      <c r="F108" s="71"/>
      <c r="G108" s="8" t="s">
        <v>895</v>
      </c>
      <c r="H108" s="9">
        <v>1</v>
      </c>
      <c r="I108" s="40"/>
    </row>
    <row r="109" spans="1:9" ht="31.5" x14ac:dyDescent="0.25">
      <c r="A109" s="80"/>
      <c r="B109" s="74"/>
      <c r="C109" s="71"/>
      <c r="D109" s="71"/>
      <c r="E109" s="71"/>
      <c r="F109" s="71"/>
      <c r="G109" s="8" t="s">
        <v>894</v>
      </c>
      <c r="H109" s="9">
        <v>1</v>
      </c>
      <c r="I109" s="40"/>
    </row>
    <row r="110" spans="1:9" ht="31.5" x14ac:dyDescent="0.25">
      <c r="A110" s="80"/>
      <c r="B110" s="74"/>
      <c r="C110" s="71"/>
      <c r="D110" s="71"/>
      <c r="E110" s="71"/>
      <c r="F110" s="71"/>
      <c r="G110" s="8" t="s">
        <v>893</v>
      </c>
      <c r="H110" s="9">
        <v>1</v>
      </c>
      <c r="I110" s="40"/>
    </row>
    <row r="111" spans="1:9" ht="16.5" thickBot="1" x14ac:dyDescent="0.3">
      <c r="A111" s="80"/>
      <c r="B111" s="74"/>
      <c r="C111" s="71"/>
      <c r="D111" s="71"/>
      <c r="E111" s="71"/>
      <c r="F111" s="71"/>
      <c r="G111" s="8" t="s">
        <v>892</v>
      </c>
      <c r="H111" s="9">
        <v>1</v>
      </c>
      <c r="I111" s="40"/>
    </row>
    <row r="112" spans="1:9" x14ac:dyDescent="0.25">
      <c r="A112" s="80"/>
      <c r="B112" s="74"/>
      <c r="C112" s="71"/>
      <c r="D112" s="71"/>
      <c r="E112" s="71"/>
      <c r="F112" s="71"/>
      <c r="G112" s="110" t="s">
        <v>891</v>
      </c>
      <c r="H112" s="111"/>
      <c r="I112" s="56"/>
    </row>
    <row r="113" spans="1:9" x14ac:dyDescent="0.25">
      <c r="A113" s="80"/>
      <c r="B113" s="74"/>
      <c r="C113" s="71"/>
      <c r="D113" s="71"/>
      <c r="E113" s="71"/>
      <c r="F113" s="71"/>
      <c r="G113" s="8" t="s">
        <v>890</v>
      </c>
      <c r="H113" s="9">
        <v>10</v>
      </c>
      <c r="I113" s="40"/>
    </row>
    <row r="114" spans="1:9" x14ac:dyDescent="0.25">
      <c r="A114" s="80"/>
      <c r="B114" s="74"/>
      <c r="C114" s="71"/>
      <c r="D114" s="71"/>
      <c r="E114" s="71"/>
      <c r="F114" s="71"/>
      <c r="G114" s="8" t="s">
        <v>889</v>
      </c>
      <c r="H114" s="9">
        <v>30</v>
      </c>
      <c r="I114" s="40"/>
    </row>
    <row r="115" spans="1:9" x14ac:dyDescent="0.25">
      <c r="A115" s="80"/>
      <c r="B115" s="74"/>
      <c r="C115" s="71"/>
      <c r="D115" s="71"/>
      <c r="E115" s="71"/>
      <c r="F115" s="71"/>
      <c r="G115" s="8" t="s">
        <v>888</v>
      </c>
      <c r="H115" s="9">
        <v>15</v>
      </c>
      <c r="I115" s="40"/>
    </row>
    <row r="116" spans="1:9" x14ac:dyDescent="0.25">
      <c r="A116" s="80"/>
      <c r="B116" s="74"/>
      <c r="C116" s="71"/>
      <c r="D116" s="71"/>
      <c r="E116" s="71"/>
      <c r="F116" s="71"/>
      <c r="G116" s="8" t="s">
        <v>887</v>
      </c>
      <c r="H116" s="9">
        <v>14</v>
      </c>
      <c r="I116" s="40"/>
    </row>
    <row r="117" spans="1:9" ht="31.5" x14ac:dyDescent="0.25">
      <c r="A117" s="80"/>
      <c r="B117" s="74"/>
      <c r="C117" s="71"/>
      <c r="D117" s="71"/>
      <c r="E117" s="71"/>
      <c r="F117" s="71"/>
      <c r="G117" s="8" t="s">
        <v>886</v>
      </c>
      <c r="H117" s="9">
        <v>10</v>
      </c>
      <c r="I117" s="40"/>
    </row>
    <row r="118" spans="1:9" ht="16.5" thickBot="1" x14ac:dyDescent="0.3">
      <c r="A118" s="80"/>
      <c r="B118" s="74"/>
      <c r="C118" s="72"/>
      <c r="D118" s="72"/>
      <c r="E118" s="72"/>
      <c r="F118" s="72"/>
      <c r="G118" s="64" t="s">
        <v>8</v>
      </c>
      <c r="H118" s="66">
        <f>SUM(H72:H80,H82:H91,H93:H100,H102:H111,H113:H117)</f>
        <v>134</v>
      </c>
      <c r="I118" s="40"/>
    </row>
    <row r="119" spans="1:9" ht="207" customHeight="1" thickBot="1" x14ac:dyDescent="0.3">
      <c r="A119" s="81"/>
      <c r="B119" s="75"/>
      <c r="C119" s="68" t="s">
        <v>885</v>
      </c>
      <c r="D119" s="68"/>
      <c r="E119" s="68"/>
      <c r="F119" s="69"/>
      <c r="G119" s="65"/>
      <c r="H119" s="67"/>
      <c r="I119" s="40"/>
    </row>
    <row r="120" spans="1:9" x14ac:dyDescent="0.25">
      <c r="A120" s="79">
        <v>13</v>
      </c>
      <c r="B120" s="73" t="s">
        <v>884</v>
      </c>
      <c r="C120" s="70" t="s">
        <v>883</v>
      </c>
      <c r="D120" s="70" t="s">
        <v>882</v>
      </c>
      <c r="E120" s="70" t="s">
        <v>881</v>
      </c>
      <c r="F120" s="70" t="s">
        <v>880</v>
      </c>
      <c r="G120" s="62" t="s">
        <v>823</v>
      </c>
      <c r="H120" s="63"/>
      <c r="I120" s="56"/>
    </row>
    <row r="121" spans="1:9" x14ac:dyDescent="0.25">
      <c r="A121" s="80"/>
      <c r="B121" s="74"/>
      <c r="C121" s="71"/>
      <c r="D121" s="71"/>
      <c r="E121" s="71"/>
      <c r="F121" s="71"/>
      <c r="G121" s="8" t="s">
        <v>388</v>
      </c>
      <c r="H121" s="18">
        <v>2</v>
      </c>
      <c r="I121" s="57"/>
    </row>
    <row r="122" spans="1:9" x14ac:dyDescent="0.25">
      <c r="A122" s="80"/>
      <c r="B122" s="74"/>
      <c r="C122" s="71"/>
      <c r="D122" s="71"/>
      <c r="E122" s="71"/>
      <c r="F122" s="71"/>
      <c r="G122" s="8" t="s">
        <v>879</v>
      </c>
      <c r="H122" s="18">
        <v>1</v>
      </c>
      <c r="I122" s="56"/>
    </row>
    <row r="123" spans="1:9" ht="36.75" customHeight="1" thickBot="1" x14ac:dyDescent="0.3">
      <c r="A123" s="80"/>
      <c r="B123" s="74"/>
      <c r="C123" s="72"/>
      <c r="D123" s="72"/>
      <c r="E123" s="72"/>
      <c r="F123" s="72"/>
      <c r="G123" s="64" t="s">
        <v>8</v>
      </c>
      <c r="H123" s="66">
        <f>SUM(H121:H122)</f>
        <v>3</v>
      </c>
      <c r="I123" s="40"/>
    </row>
    <row r="124" spans="1:9" ht="46.5" customHeight="1" thickBot="1" x14ac:dyDescent="0.3">
      <c r="A124" s="81"/>
      <c r="B124" s="75"/>
      <c r="C124" s="68" t="s">
        <v>878</v>
      </c>
      <c r="D124" s="68"/>
      <c r="E124" s="68"/>
      <c r="F124" s="69"/>
      <c r="G124" s="65"/>
      <c r="H124" s="67"/>
      <c r="I124" s="57"/>
    </row>
    <row r="125" spans="1:9" x14ac:dyDescent="0.25">
      <c r="A125" s="79">
        <v>14</v>
      </c>
      <c r="B125" s="73" t="s">
        <v>877</v>
      </c>
      <c r="C125" s="70" t="s">
        <v>876</v>
      </c>
      <c r="D125" s="70" t="s">
        <v>875</v>
      </c>
      <c r="E125" s="70" t="s">
        <v>874</v>
      </c>
      <c r="F125" s="70" t="s">
        <v>873</v>
      </c>
      <c r="G125" s="108" t="s">
        <v>823</v>
      </c>
      <c r="H125" s="109"/>
      <c r="I125" s="40"/>
    </row>
    <row r="126" spans="1:9" ht="31.5" x14ac:dyDescent="0.25">
      <c r="A126" s="80"/>
      <c r="B126" s="74"/>
      <c r="C126" s="71"/>
      <c r="D126" s="71"/>
      <c r="E126" s="71"/>
      <c r="F126" s="71"/>
      <c r="G126" s="8" t="s">
        <v>872</v>
      </c>
      <c r="H126" s="9">
        <v>1</v>
      </c>
      <c r="I126" s="40"/>
    </row>
    <row r="127" spans="1:9" ht="47.25" customHeight="1" thickBot="1" x14ac:dyDescent="0.3">
      <c r="A127" s="80"/>
      <c r="B127" s="74"/>
      <c r="C127" s="72"/>
      <c r="D127" s="72"/>
      <c r="E127" s="72"/>
      <c r="F127" s="72"/>
      <c r="G127" s="64" t="s">
        <v>8</v>
      </c>
      <c r="H127" s="66">
        <f>SUM(H126:H126)</f>
        <v>1</v>
      </c>
      <c r="I127" s="40"/>
    </row>
    <row r="128" spans="1:9" ht="63" customHeight="1" thickBot="1" x14ac:dyDescent="0.3">
      <c r="A128" s="81"/>
      <c r="B128" s="75"/>
      <c r="C128" s="68" t="s">
        <v>871</v>
      </c>
      <c r="D128" s="68"/>
      <c r="E128" s="68"/>
      <c r="F128" s="69"/>
      <c r="G128" s="65"/>
      <c r="H128" s="67"/>
      <c r="I128" s="40"/>
    </row>
    <row r="129" spans="1:9" x14ac:dyDescent="0.25">
      <c r="A129" s="79">
        <v>15</v>
      </c>
      <c r="B129" s="73" t="s">
        <v>870</v>
      </c>
      <c r="C129" s="70" t="s">
        <v>869</v>
      </c>
      <c r="D129" s="70" t="s">
        <v>868</v>
      </c>
      <c r="E129" s="70" t="s">
        <v>867</v>
      </c>
      <c r="F129" s="70" t="s">
        <v>866</v>
      </c>
      <c r="G129" s="108" t="s">
        <v>823</v>
      </c>
      <c r="H129" s="109"/>
      <c r="I129" s="56"/>
    </row>
    <row r="130" spans="1:9" x14ac:dyDescent="0.25">
      <c r="A130" s="80"/>
      <c r="B130" s="74"/>
      <c r="C130" s="71"/>
      <c r="D130" s="71"/>
      <c r="E130" s="71"/>
      <c r="F130" s="71"/>
      <c r="G130" s="8" t="s">
        <v>388</v>
      </c>
      <c r="H130" s="18">
        <v>1</v>
      </c>
      <c r="I130" s="56"/>
    </row>
    <row r="131" spans="1:9" ht="56.25" customHeight="1" thickBot="1" x14ac:dyDescent="0.3">
      <c r="A131" s="80"/>
      <c r="B131" s="74"/>
      <c r="C131" s="72"/>
      <c r="D131" s="72"/>
      <c r="E131" s="72"/>
      <c r="F131" s="72"/>
      <c r="G131" s="64" t="s">
        <v>8</v>
      </c>
      <c r="H131" s="66">
        <f>SUM(H130:H130)</f>
        <v>1</v>
      </c>
      <c r="I131" s="40"/>
    </row>
    <row r="132" spans="1:9" ht="72" customHeight="1" thickBot="1" x14ac:dyDescent="0.3">
      <c r="A132" s="81"/>
      <c r="B132" s="75"/>
      <c r="C132" s="68" t="s">
        <v>865</v>
      </c>
      <c r="D132" s="68"/>
      <c r="E132" s="68"/>
      <c r="F132" s="69"/>
      <c r="G132" s="65"/>
      <c r="H132" s="67"/>
      <c r="I132" s="40"/>
    </row>
    <row r="133" spans="1:9" x14ac:dyDescent="0.25">
      <c r="A133" s="79">
        <v>16</v>
      </c>
      <c r="B133" s="73" t="s">
        <v>864</v>
      </c>
      <c r="C133" s="70" t="s">
        <v>863</v>
      </c>
      <c r="D133" s="70" t="s">
        <v>862</v>
      </c>
      <c r="E133" s="70" t="s">
        <v>861</v>
      </c>
      <c r="F133" s="70" t="s">
        <v>860</v>
      </c>
      <c r="G133" s="108" t="s">
        <v>823</v>
      </c>
      <c r="H133" s="109"/>
      <c r="I133" s="56"/>
    </row>
    <row r="134" spans="1:9" ht="31.5" x14ac:dyDescent="0.25">
      <c r="A134" s="80"/>
      <c r="B134" s="74"/>
      <c r="C134" s="71"/>
      <c r="D134" s="71"/>
      <c r="E134" s="71"/>
      <c r="F134" s="71"/>
      <c r="G134" s="8" t="s">
        <v>859</v>
      </c>
      <c r="H134" s="9">
        <v>1</v>
      </c>
      <c r="I134" s="40"/>
    </row>
    <row r="135" spans="1:9" ht="37.5" customHeight="1" thickBot="1" x14ac:dyDescent="0.3">
      <c r="A135" s="80"/>
      <c r="B135" s="74"/>
      <c r="C135" s="72"/>
      <c r="D135" s="72"/>
      <c r="E135" s="72"/>
      <c r="F135" s="72"/>
      <c r="G135" s="64" t="s">
        <v>8</v>
      </c>
      <c r="H135" s="66">
        <f>SUM(H134:H134)</f>
        <v>1</v>
      </c>
      <c r="I135" s="40"/>
    </row>
    <row r="136" spans="1:9" ht="109.5" customHeight="1" thickBot="1" x14ac:dyDescent="0.3">
      <c r="A136" s="81"/>
      <c r="B136" s="75"/>
      <c r="C136" s="68" t="s">
        <v>858</v>
      </c>
      <c r="D136" s="68"/>
      <c r="E136" s="68"/>
      <c r="F136" s="69"/>
      <c r="G136" s="65"/>
      <c r="H136" s="67"/>
      <c r="I136" s="40"/>
    </row>
    <row r="137" spans="1:9" x14ac:dyDescent="0.25">
      <c r="A137" s="79">
        <v>17</v>
      </c>
      <c r="B137" s="73" t="s">
        <v>857</v>
      </c>
      <c r="C137" s="70" t="s">
        <v>856</v>
      </c>
      <c r="D137" s="70" t="s">
        <v>855</v>
      </c>
      <c r="E137" s="70" t="s">
        <v>854</v>
      </c>
      <c r="F137" s="70" t="s">
        <v>853</v>
      </c>
      <c r="G137" s="62" t="s">
        <v>823</v>
      </c>
      <c r="H137" s="63"/>
      <c r="I137" s="40"/>
    </row>
    <row r="138" spans="1:9" ht="78.75" x14ac:dyDescent="0.25">
      <c r="A138" s="80"/>
      <c r="B138" s="74"/>
      <c r="C138" s="71"/>
      <c r="D138" s="71"/>
      <c r="E138" s="71"/>
      <c r="F138" s="71"/>
      <c r="G138" s="8" t="s">
        <v>852</v>
      </c>
      <c r="H138" s="9">
        <v>1</v>
      </c>
      <c r="I138" s="40"/>
    </row>
    <row r="139" spans="1:9" ht="69.75" customHeight="1" thickBot="1" x14ac:dyDescent="0.3">
      <c r="A139" s="80"/>
      <c r="B139" s="74"/>
      <c r="C139" s="72"/>
      <c r="D139" s="72"/>
      <c r="E139" s="72"/>
      <c r="F139" s="72"/>
      <c r="G139" s="64" t="s">
        <v>8</v>
      </c>
      <c r="H139" s="66">
        <f>SUM(H138:H138)</f>
        <v>1</v>
      </c>
      <c r="I139" s="40"/>
    </row>
    <row r="140" spans="1:9" ht="84" customHeight="1" thickBot="1" x14ac:dyDescent="0.3">
      <c r="A140" s="81"/>
      <c r="B140" s="75"/>
      <c r="C140" s="68" t="s">
        <v>851</v>
      </c>
      <c r="D140" s="68"/>
      <c r="E140" s="68"/>
      <c r="F140" s="69"/>
      <c r="G140" s="65"/>
      <c r="H140" s="67"/>
      <c r="I140" s="40"/>
    </row>
    <row r="141" spans="1:9" x14ac:dyDescent="0.25">
      <c r="A141" s="79">
        <v>18</v>
      </c>
      <c r="B141" s="73" t="s">
        <v>850</v>
      </c>
      <c r="C141" s="70" t="s">
        <v>849</v>
      </c>
      <c r="D141" s="70" t="s">
        <v>848</v>
      </c>
      <c r="E141" s="70" t="s">
        <v>847</v>
      </c>
      <c r="F141" s="70" t="s">
        <v>846</v>
      </c>
      <c r="G141" s="62" t="s">
        <v>823</v>
      </c>
      <c r="H141" s="63"/>
      <c r="I141" s="40"/>
    </row>
    <row r="142" spans="1:9" ht="31.5" x14ac:dyDescent="0.25">
      <c r="A142" s="80"/>
      <c r="B142" s="74"/>
      <c r="C142" s="71"/>
      <c r="D142" s="71"/>
      <c r="E142" s="71"/>
      <c r="F142" s="71"/>
      <c r="G142" s="8" t="s">
        <v>845</v>
      </c>
      <c r="H142" s="9">
        <v>1</v>
      </c>
      <c r="I142" s="40"/>
    </row>
    <row r="143" spans="1:9" ht="90" customHeight="1" thickBot="1" x14ac:dyDescent="0.3">
      <c r="A143" s="80"/>
      <c r="B143" s="74"/>
      <c r="C143" s="72"/>
      <c r="D143" s="72"/>
      <c r="E143" s="72"/>
      <c r="F143" s="72"/>
      <c r="G143" s="64" t="s">
        <v>8</v>
      </c>
      <c r="H143" s="66">
        <f>SUM(H142:H142)</f>
        <v>1</v>
      </c>
      <c r="I143" s="40"/>
    </row>
    <row r="144" spans="1:9" ht="73.5" customHeight="1" thickBot="1" x14ac:dyDescent="0.3">
      <c r="A144" s="81"/>
      <c r="B144" s="75"/>
      <c r="C144" s="68" t="s">
        <v>844</v>
      </c>
      <c r="D144" s="68"/>
      <c r="E144" s="68"/>
      <c r="F144" s="69"/>
      <c r="G144" s="65"/>
      <c r="H144" s="67"/>
      <c r="I144" s="40"/>
    </row>
    <row r="145" spans="1:9" x14ac:dyDescent="0.25">
      <c r="A145" s="79">
        <v>19</v>
      </c>
      <c r="B145" s="105" t="s">
        <v>814</v>
      </c>
      <c r="C145" s="70" t="s">
        <v>843</v>
      </c>
      <c r="D145" s="70" t="s">
        <v>842</v>
      </c>
      <c r="E145" s="70" t="s">
        <v>841</v>
      </c>
      <c r="F145" s="70" t="s">
        <v>810</v>
      </c>
      <c r="G145" s="62" t="s">
        <v>565</v>
      </c>
      <c r="H145" s="63"/>
      <c r="I145" s="40"/>
    </row>
    <row r="146" spans="1:9" ht="94.5" x14ac:dyDescent="0.25">
      <c r="A146" s="80"/>
      <c r="B146" s="106"/>
      <c r="C146" s="71"/>
      <c r="D146" s="71"/>
      <c r="E146" s="71"/>
      <c r="F146" s="71"/>
      <c r="G146" s="19" t="s">
        <v>809</v>
      </c>
      <c r="H146" s="18">
        <v>1</v>
      </c>
      <c r="I146" s="56"/>
    </row>
    <row r="147" spans="1:9" ht="16.5" thickBot="1" x14ac:dyDescent="0.3">
      <c r="A147" s="80"/>
      <c r="B147" s="106"/>
      <c r="C147" s="72"/>
      <c r="D147" s="72"/>
      <c r="E147" s="72"/>
      <c r="F147" s="72"/>
      <c r="G147" s="64" t="s">
        <v>8</v>
      </c>
      <c r="H147" s="66">
        <f>SUM(H146:H146)</f>
        <v>1</v>
      </c>
      <c r="I147" s="40"/>
    </row>
    <row r="148" spans="1:9" ht="61.5" customHeight="1" thickBot="1" x14ac:dyDescent="0.3">
      <c r="A148" s="81"/>
      <c r="B148" s="107"/>
      <c r="C148" s="68" t="s">
        <v>840</v>
      </c>
      <c r="D148" s="68"/>
      <c r="E148" s="68"/>
      <c r="F148" s="69"/>
      <c r="G148" s="65"/>
      <c r="H148" s="67"/>
      <c r="I148" s="57"/>
    </row>
    <row r="149" spans="1:9" x14ac:dyDescent="0.25">
      <c r="A149" s="79">
        <v>20</v>
      </c>
      <c r="B149" s="73" t="s">
        <v>839</v>
      </c>
      <c r="C149" s="70" t="s">
        <v>838</v>
      </c>
      <c r="D149" s="70" t="s">
        <v>837</v>
      </c>
      <c r="E149" s="70" t="s">
        <v>836</v>
      </c>
      <c r="F149" s="70" t="s">
        <v>835</v>
      </c>
      <c r="G149" s="62" t="s">
        <v>565</v>
      </c>
      <c r="H149" s="63"/>
      <c r="I149" s="40"/>
    </row>
    <row r="150" spans="1:9" ht="47.25" x14ac:dyDescent="0.25">
      <c r="A150" s="80"/>
      <c r="B150" s="74"/>
      <c r="C150" s="71"/>
      <c r="D150" s="71"/>
      <c r="E150" s="71"/>
      <c r="F150" s="71"/>
      <c r="G150" s="8" t="s">
        <v>834</v>
      </c>
      <c r="H150" s="9">
        <v>1</v>
      </c>
      <c r="I150" s="40"/>
    </row>
    <row r="151" spans="1:9" ht="122.25" customHeight="1" thickBot="1" x14ac:dyDescent="0.3">
      <c r="A151" s="80"/>
      <c r="B151" s="74"/>
      <c r="C151" s="72"/>
      <c r="D151" s="72"/>
      <c r="E151" s="72"/>
      <c r="F151" s="72"/>
      <c r="G151" s="64" t="s">
        <v>8</v>
      </c>
      <c r="H151" s="66">
        <f>SUM(H150:H150)</f>
        <v>1</v>
      </c>
      <c r="I151" s="40"/>
    </row>
    <row r="152" spans="1:9" ht="63.75" customHeight="1" thickBot="1" x14ac:dyDescent="0.3">
      <c r="A152" s="81"/>
      <c r="B152" s="75"/>
      <c r="C152" s="68" t="s">
        <v>833</v>
      </c>
      <c r="D152" s="68"/>
      <c r="E152" s="68"/>
      <c r="F152" s="69"/>
      <c r="G152" s="65"/>
      <c r="H152" s="67"/>
      <c r="I152" s="40"/>
    </row>
    <row r="153" spans="1:9" x14ac:dyDescent="0.25">
      <c r="A153" s="79">
        <v>21</v>
      </c>
      <c r="B153" s="73" t="s">
        <v>807</v>
      </c>
      <c r="C153" s="70" t="s">
        <v>832</v>
      </c>
      <c r="D153" s="70" t="s">
        <v>658</v>
      </c>
      <c r="E153" s="70" t="s">
        <v>657</v>
      </c>
      <c r="F153" s="70" t="s">
        <v>831</v>
      </c>
      <c r="G153" s="62" t="s">
        <v>565</v>
      </c>
      <c r="H153" s="63"/>
      <c r="I153" s="40"/>
    </row>
    <row r="154" spans="1:9" ht="94.5" x14ac:dyDescent="0.25">
      <c r="A154" s="80"/>
      <c r="B154" s="74"/>
      <c r="C154" s="71"/>
      <c r="D154" s="71"/>
      <c r="E154" s="71"/>
      <c r="F154" s="71"/>
      <c r="G154" s="36" t="s">
        <v>830</v>
      </c>
      <c r="H154" s="35">
        <v>3</v>
      </c>
      <c r="I154" s="56"/>
    </row>
    <row r="155" spans="1:9" ht="72" customHeight="1" thickBot="1" x14ac:dyDescent="0.3">
      <c r="A155" s="80"/>
      <c r="B155" s="74"/>
      <c r="C155" s="72"/>
      <c r="D155" s="72"/>
      <c r="E155" s="72"/>
      <c r="F155" s="72"/>
      <c r="G155" s="64" t="s">
        <v>8</v>
      </c>
      <c r="H155" s="66">
        <f>SUM(H154:H154)</f>
        <v>3</v>
      </c>
      <c r="I155" s="40"/>
    </row>
    <row r="156" spans="1:9" ht="107.25" customHeight="1" thickBot="1" x14ac:dyDescent="0.3">
      <c r="A156" s="81"/>
      <c r="B156" s="75"/>
      <c r="C156" s="68" t="s">
        <v>829</v>
      </c>
      <c r="D156" s="68"/>
      <c r="E156" s="68"/>
      <c r="F156" s="69"/>
      <c r="G156" s="65"/>
      <c r="H156" s="67"/>
      <c r="I156" s="40"/>
    </row>
    <row r="157" spans="1:9" x14ac:dyDescent="0.25">
      <c r="A157" s="79">
        <v>22</v>
      </c>
      <c r="B157" s="73" t="s">
        <v>828</v>
      </c>
      <c r="C157" s="70" t="s">
        <v>827</v>
      </c>
      <c r="D157" s="70" t="s">
        <v>826</v>
      </c>
      <c r="E157" s="70" t="s">
        <v>825</v>
      </c>
      <c r="F157" s="70" t="s">
        <v>824</v>
      </c>
      <c r="G157" s="62" t="s">
        <v>823</v>
      </c>
      <c r="H157" s="63"/>
      <c r="I157" s="40"/>
    </row>
    <row r="158" spans="1:9" x14ac:dyDescent="0.25">
      <c r="A158" s="80"/>
      <c r="B158" s="74"/>
      <c r="C158" s="71"/>
      <c r="D158" s="71"/>
      <c r="E158" s="71"/>
      <c r="F158" s="71"/>
      <c r="G158" s="36" t="s">
        <v>822</v>
      </c>
      <c r="H158" s="35">
        <v>1</v>
      </c>
      <c r="I158" s="34"/>
    </row>
    <row r="159" spans="1:9" ht="181.5" customHeight="1" thickBot="1" x14ac:dyDescent="0.3">
      <c r="A159" s="80"/>
      <c r="B159" s="74"/>
      <c r="C159" s="72"/>
      <c r="D159" s="72"/>
      <c r="E159" s="72"/>
      <c r="F159" s="72"/>
      <c r="G159" s="64" t="s">
        <v>8</v>
      </c>
      <c r="H159" s="66">
        <f>SUM(H158:H158)</f>
        <v>1</v>
      </c>
      <c r="I159" s="40"/>
    </row>
    <row r="160" spans="1:9" ht="88.5" customHeight="1" thickBot="1" x14ac:dyDescent="0.3">
      <c r="A160" s="81"/>
      <c r="B160" s="75"/>
      <c r="C160" s="68" t="s">
        <v>821</v>
      </c>
      <c r="D160" s="68"/>
      <c r="E160" s="68"/>
      <c r="F160" s="69"/>
      <c r="G160" s="65"/>
      <c r="H160" s="67"/>
      <c r="I160" s="40"/>
    </row>
    <row r="161" spans="1:9" x14ac:dyDescent="0.25">
      <c r="A161" s="79">
        <v>23</v>
      </c>
      <c r="B161" s="73" t="s">
        <v>820</v>
      </c>
      <c r="C161" s="70" t="s">
        <v>819</v>
      </c>
      <c r="D161" s="70" t="s">
        <v>818</v>
      </c>
      <c r="E161" s="70" t="s">
        <v>817</v>
      </c>
      <c r="F161" s="70" t="s">
        <v>816</v>
      </c>
      <c r="G161" s="62" t="s">
        <v>565</v>
      </c>
      <c r="H161" s="63"/>
      <c r="I161" s="40"/>
    </row>
    <row r="162" spans="1:9" x14ac:dyDescent="0.25">
      <c r="A162" s="80"/>
      <c r="B162" s="74"/>
      <c r="C162" s="71"/>
      <c r="D162" s="71"/>
      <c r="E162" s="71"/>
      <c r="F162" s="71"/>
      <c r="G162" s="8" t="s">
        <v>573</v>
      </c>
      <c r="H162" s="9">
        <v>2</v>
      </c>
      <c r="I162" s="40"/>
    </row>
    <row r="163" spans="1:9" ht="103.5" customHeight="1" thickBot="1" x14ac:dyDescent="0.3">
      <c r="A163" s="80"/>
      <c r="B163" s="74"/>
      <c r="C163" s="72"/>
      <c r="D163" s="72"/>
      <c r="E163" s="72"/>
      <c r="F163" s="72"/>
      <c r="G163" s="64" t="s">
        <v>8</v>
      </c>
      <c r="H163" s="66">
        <f>SUM(H162:H162)</f>
        <v>2</v>
      </c>
      <c r="I163" s="40"/>
    </row>
    <row r="164" spans="1:9" ht="59.25" customHeight="1" thickBot="1" x14ac:dyDescent="0.3">
      <c r="A164" s="81"/>
      <c r="B164" s="75"/>
      <c r="C164" s="68" t="s">
        <v>815</v>
      </c>
      <c r="D164" s="68"/>
      <c r="E164" s="68"/>
      <c r="F164" s="69"/>
      <c r="G164" s="65"/>
      <c r="H164" s="67"/>
      <c r="I164" s="40"/>
    </row>
    <row r="165" spans="1:9" x14ac:dyDescent="0.25">
      <c r="A165" s="79">
        <v>24</v>
      </c>
      <c r="B165" s="105" t="s">
        <v>814</v>
      </c>
      <c r="C165" s="70" t="s">
        <v>813</v>
      </c>
      <c r="D165" s="70" t="s">
        <v>812</v>
      </c>
      <c r="E165" s="70" t="s">
        <v>811</v>
      </c>
      <c r="F165" s="70" t="s">
        <v>810</v>
      </c>
      <c r="G165" s="62" t="s">
        <v>565</v>
      </c>
      <c r="H165" s="63"/>
      <c r="I165" s="40"/>
    </row>
    <row r="166" spans="1:9" ht="94.5" x14ac:dyDescent="0.25">
      <c r="A166" s="80"/>
      <c r="B166" s="106"/>
      <c r="C166" s="71"/>
      <c r="D166" s="71"/>
      <c r="E166" s="71"/>
      <c r="F166" s="71"/>
      <c r="G166" s="19" t="s">
        <v>809</v>
      </c>
      <c r="H166" s="18">
        <v>1</v>
      </c>
      <c r="I166" s="56"/>
    </row>
    <row r="167" spans="1:9" ht="16.5" thickBot="1" x14ac:dyDescent="0.3">
      <c r="A167" s="80"/>
      <c r="B167" s="106"/>
      <c r="C167" s="72"/>
      <c r="D167" s="72"/>
      <c r="E167" s="72"/>
      <c r="F167" s="72"/>
      <c r="G167" s="64" t="s">
        <v>8</v>
      </c>
      <c r="H167" s="66">
        <f>SUM(H166:H166)</f>
        <v>1</v>
      </c>
      <c r="I167" s="40"/>
    </row>
    <row r="168" spans="1:9" ht="69" customHeight="1" thickBot="1" x14ac:dyDescent="0.3">
      <c r="A168" s="81"/>
      <c r="B168" s="107"/>
      <c r="C168" s="68" t="s">
        <v>808</v>
      </c>
      <c r="D168" s="68"/>
      <c r="E168" s="68"/>
      <c r="F168" s="69"/>
      <c r="G168" s="65"/>
      <c r="H168" s="67"/>
      <c r="I168" s="40"/>
    </row>
    <row r="169" spans="1:9" x14ac:dyDescent="0.25">
      <c r="A169" s="79">
        <v>25</v>
      </c>
      <c r="B169" s="73" t="s">
        <v>807</v>
      </c>
      <c r="C169" s="70" t="s">
        <v>659</v>
      </c>
      <c r="D169" s="70" t="s">
        <v>658</v>
      </c>
      <c r="E169" s="70" t="s">
        <v>657</v>
      </c>
      <c r="F169" s="70" t="s">
        <v>656</v>
      </c>
      <c r="G169" s="62" t="s">
        <v>565</v>
      </c>
      <c r="H169" s="63"/>
      <c r="I169" s="40"/>
    </row>
    <row r="170" spans="1:9" ht="94.5" x14ac:dyDescent="0.25">
      <c r="A170" s="80"/>
      <c r="B170" s="74"/>
      <c r="C170" s="71"/>
      <c r="D170" s="71"/>
      <c r="E170" s="71"/>
      <c r="F170" s="71"/>
      <c r="G170" s="36" t="s">
        <v>806</v>
      </c>
      <c r="H170" s="35">
        <v>5</v>
      </c>
      <c r="I170" s="56"/>
    </row>
    <row r="171" spans="1:9" ht="90" customHeight="1" thickBot="1" x14ac:dyDescent="0.3">
      <c r="A171" s="80"/>
      <c r="B171" s="74"/>
      <c r="C171" s="72"/>
      <c r="D171" s="72"/>
      <c r="E171" s="72"/>
      <c r="F171" s="72"/>
      <c r="G171" s="64" t="s">
        <v>8</v>
      </c>
      <c r="H171" s="66">
        <f>SUM(H170:H170)</f>
        <v>5</v>
      </c>
      <c r="I171" s="40"/>
    </row>
    <row r="172" spans="1:9" ht="88.5" customHeight="1" thickBot="1" x14ac:dyDescent="0.3">
      <c r="A172" s="81"/>
      <c r="B172" s="75"/>
      <c r="C172" s="68" t="s">
        <v>805</v>
      </c>
      <c r="D172" s="68"/>
      <c r="E172" s="68"/>
      <c r="F172" s="69"/>
      <c r="G172" s="65"/>
      <c r="H172" s="67"/>
      <c r="I172" s="40"/>
    </row>
    <row r="173" spans="1:9" ht="16.5" thickBot="1" x14ac:dyDescent="0.3">
      <c r="A173" s="102" t="s">
        <v>804</v>
      </c>
      <c r="B173" s="103"/>
      <c r="C173" s="103"/>
      <c r="D173" s="103"/>
      <c r="E173" s="104"/>
      <c r="F173" s="91">
        <f>H171+H167+H163+H159+H155+H151+H147+H143+H139+H135+H131+H127+H123+H118+H69+H60+H56+H52+H47+H30+H26+H20+H15+H8+H4</f>
        <v>316</v>
      </c>
      <c r="G173" s="92"/>
      <c r="H173" s="93"/>
      <c r="I173" s="40"/>
    </row>
    <row r="174" spans="1:9" ht="409.5" customHeight="1" thickBot="1" x14ac:dyDescent="0.3">
      <c r="A174" s="83" t="s">
        <v>9</v>
      </c>
      <c r="B174" s="84"/>
      <c r="C174" s="99" t="s">
        <v>803</v>
      </c>
      <c r="D174" s="100"/>
      <c r="E174" s="100"/>
      <c r="F174" s="101"/>
      <c r="G174" s="14" t="s">
        <v>802</v>
      </c>
      <c r="H174" s="15" t="s">
        <v>801</v>
      </c>
      <c r="I174" s="40"/>
    </row>
    <row r="175" spans="1:9" ht="408.75" customHeight="1" thickBot="1" x14ac:dyDescent="0.3">
      <c r="A175" s="83" t="s">
        <v>9</v>
      </c>
      <c r="B175" s="84"/>
      <c r="C175" s="99" t="s">
        <v>800</v>
      </c>
      <c r="D175" s="100"/>
      <c r="E175" s="100"/>
      <c r="F175" s="101"/>
      <c r="G175" s="16" t="s">
        <v>799</v>
      </c>
      <c r="H175" s="17" t="s">
        <v>798</v>
      </c>
    </row>
  </sheetData>
  <sheetProtection algorithmName="SHA-512" hashValue="7L2nMIofTffSCTD9RDdySKkdf8BpnUuLVdoso/Jv1irHGQxWwM0bLu2RFLEQKa7LzzMZVBMRtotnOm5PsorFxg==" saltValue="xgS+b1DVfzrfzG/EXjm4Pg==" spinCount="100000" sheet="1" formatCells="0" formatColumns="0" formatRows="0" insertColumns="0" insertRows="0" deleteRows="0" autoFilter="0"/>
  <autoFilter ref="A1:H511" xr:uid="{00000000-0009-0000-0000-000000000000}"/>
  <mergeCells count="262">
    <mergeCell ref="A6:A9"/>
    <mergeCell ref="B6:B9"/>
    <mergeCell ref="G6:H6"/>
    <mergeCell ref="A2:A5"/>
    <mergeCell ref="B2:B5"/>
    <mergeCell ref="G2:H2"/>
    <mergeCell ref="G8:G9"/>
    <mergeCell ref="H8:H9"/>
    <mergeCell ref="C9:F9"/>
    <mergeCell ref="G4:G5"/>
    <mergeCell ref="H4:H5"/>
    <mergeCell ref="C2:C4"/>
    <mergeCell ref="D2:D4"/>
    <mergeCell ref="E2:E4"/>
    <mergeCell ref="F2:F4"/>
    <mergeCell ref="E6:E8"/>
    <mergeCell ref="F6:F8"/>
    <mergeCell ref="C6:C8"/>
    <mergeCell ref="D6:D8"/>
    <mergeCell ref="C5:F5"/>
    <mergeCell ref="A28:A31"/>
    <mergeCell ref="B28:B31"/>
    <mergeCell ref="G28:H28"/>
    <mergeCell ref="C28:C30"/>
    <mergeCell ref="D28:D30"/>
    <mergeCell ref="F10:F15"/>
    <mergeCell ref="C17:C20"/>
    <mergeCell ref="D17:D20"/>
    <mergeCell ref="E17:E20"/>
    <mergeCell ref="F17:F20"/>
    <mergeCell ref="C16:F16"/>
    <mergeCell ref="A17:A21"/>
    <mergeCell ref="B17:B21"/>
    <mergeCell ref="G17:H17"/>
    <mergeCell ref="G20:G21"/>
    <mergeCell ref="H20:H21"/>
    <mergeCell ref="G15:G16"/>
    <mergeCell ref="H15:H16"/>
    <mergeCell ref="C21:F21"/>
    <mergeCell ref="C10:C15"/>
    <mergeCell ref="E10:E15"/>
    <mergeCell ref="A22:A27"/>
    <mergeCell ref="B22:B27"/>
    <mergeCell ref="G22:H22"/>
    <mergeCell ref="G24:H24"/>
    <mergeCell ref="G26:G27"/>
    <mergeCell ref="H26:H27"/>
    <mergeCell ref="C27:F27"/>
    <mergeCell ref="C22:C26"/>
    <mergeCell ref="A10:A16"/>
    <mergeCell ref="B10:B16"/>
    <mergeCell ref="G10:H10"/>
    <mergeCell ref="D10:D15"/>
    <mergeCell ref="H47:H48"/>
    <mergeCell ref="G56:G57"/>
    <mergeCell ref="H56:H57"/>
    <mergeCell ref="G52:G53"/>
    <mergeCell ref="H52:H53"/>
    <mergeCell ref="G54:H54"/>
    <mergeCell ref="D22:D26"/>
    <mergeCell ref="E22:E26"/>
    <mergeCell ref="F22:F26"/>
    <mergeCell ref="G30:G31"/>
    <mergeCell ref="H30:H31"/>
    <mergeCell ref="C31:F31"/>
    <mergeCell ref="E28:E30"/>
    <mergeCell ref="F28:F30"/>
    <mergeCell ref="G41:H41"/>
    <mergeCell ref="C48:F48"/>
    <mergeCell ref="A32:A48"/>
    <mergeCell ref="B32:B48"/>
    <mergeCell ref="G32:H32"/>
    <mergeCell ref="A54:A57"/>
    <mergeCell ref="B54:B57"/>
    <mergeCell ref="C54:C56"/>
    <mergeCell ref="D54:D56"/>
    <mergeCell ref="E54:E56"/>
    <mergeCell ref="F54:F56"/>
    <mergeCell ref="C57:F57"/>
    <mergeCell ref="C49:C52"/>
    <mergeCell ref="D49:D52"/>
    <mergeCell ref="E49:E52"/>
    <mergeCell ref="F49:F52"/>
    <mergeCell ref="C32:C47"/>
    <mergeCell ref="D32:D47"/>
    <mergeCell ref="E32:E47"/>
    <mergeCell ref="F32:F47"/>
    <mergeCell ref="C53:F53"/>
    <mergeCell ref="A49:A53"/>
    <mergeCell ref="B49:B53"/>
    <mergeCell ref="G49:H49"/>
    <mergeCell ref="G47:G48"/>
    <mergeCell ref="A58:A61"/>
    <mergeCell ref="B58:B61"/>
    <mergeCell ref="G58:H58"/>
    <mergeCell ref="G69:G70"/>
    <mergeCell ref="H69:H70"/>
    <mergeCell ref="C70:F70"/>
    <mergeCell ref="A62:A70"/>
    <mergeCell ref="B62:B70"/>
    <mergeCell ref="G62:H62"/>
    <mergeCell ref="C62:C69"/>
    <mergeCell ref="D62:D69"/>
    <mergeCell ref="E62:E69"/>
    <mergeCell ref="F62:F69"/>
    <mergeCell ref="G60:G61"/>
    <mergeCell ref="H60:H61"/>
    <mergeCell ref="C61:F61"/>
    <mergeCell ref="C58:C60"/>
    <mergeCell ref="D58:D60"/>
    <mergeCell ref="E58:E60"/>
    <mergeCell ref="F58:F60"/>
    <mergeCell ref="H123:H124"/>
    <mergeCell ref="F120:F123"/>
    <mergeCell ref="C124:F124"/>
    <mergeCell ref="A71:A119"/>
    <mergeCell ref="B71:B119"/>
    <mergeCell ref="G71:H71"/>
    <mergeCell ref="G81:H81"/>
    <mergeCell ref="G92:H92"/>
    <mergeCell ref="C71:C118"/>
    <mergeCell ref="D71:D118"/>
    <mergeCell ref="E71:E118"/>
    <mergeCell ref="F71:F118"/>
    <mergeCell ref="C119:F119"/>
    <mergeCell ref="G123:G124"/>
    <mergeCell ref="A120:A124"/>
    <mergeCell ref="B120:B124"/>
    <mergeCell ref="G120:H120"/>
    <mergeCell ref="G101:H101"/>
    <mergeCell ref="G112:H112"/>
    <mergeCell ref="G118:G119"/>
    <mergeCell ref="H118:H119"/>
    <mergeCell ref="C120:C123"/>
    <mergeCell ref="D120:D123"/>
    <mergeCell ref="E120:E123"/>
    <mergeCell ref="D125:D127"/>
    <mergeCell ref="E125:E127"/>
    <mergeCell ref="F125:F127"/>
    <mergeCell ref="G127:G128"/>
    <mergeCell ref="H127:H128"/>
    <mergeCell ref="G125:H125"/>
    <mergeCell ref="C128:F128"/>
    <mergeCell ref="A125:A128"/>
    <mergeCell ref="B125:B128"/>
    <mergeCell ref="C125:C127"/>
    <mergeCell ref="A129:A132"/>
    <mergeCell ref="B129:B132"/>
    <mergeCell ref="G129:H129"/>
    <mergeCell ref="G135:G136"/>
    <mergeCell ref="H135:H136"/>
    <mergeCell ref="C136:F136"/>
    <mergeCell ref="A133:A136"/>
    <mergeCell ref="B133:B136"/>
    <mergeCell ref="G133:H133"/>
    <mergeCell ref="C133:C135"/>
    <mergeCell ref="D133:D135"/>
    <mergeCell ref="E133:E135"/>
    <mergeCell ref="F133:F135"/>
    <mergeCell ref="G131:G132"/>
    <mergeCell ref="H131:H132"/>
    <mergeCell ref="C132:F132"/>
    <mergeCell ref="C129:C131"/>
    <mergeCell ref="D129:D131"/>
    <mergeCell ref="E129:E131"/>
    <mergeCell ref="F129:F131"/>
    <mergeCell ref="G145:H145"/>
    <mergeCell ref="C148:F148"/>
    <mergeCell ref="F141:F143"/>
    <mergeCell ref="A141:A144"/>
    <mergeCell ref="B141:B144"/>
    <mergeCell ref="G141:H141"/>
    <mergeCell ref="G139:G140"/>
    <mergeCell ref="H139:H140"/>
    <mergeCell ref="C141:C143"/>
    <mergeCell ref="D141:D143"/>
    <mergeCell ref="E141:E143"/>
    <mergeCell ref="C137:C139"/>
    <mergeCell ref="D137:D139"/>
    <mergeCell ref="C145:C147"/>
    <mergeCell ref="D145:D147"/>
    <mergeCell ref="E145:E147"/>
    <mergeCell ref="F145:F147"/>
    <mergeCell ref="G137:H137"/>
    <mergeCell ref="A149:A152"/>
    <mergeCell ref="B149:B152"/>
    <mergeCell ref="G149:H149"/>
    <mergeCell ref="A145:A148"/>
    <mergeCell ref="B145:B148"/>
    <mergeCell ref="G151:G152"/>
    <mergeCell ref="H151:H152"/>
    <mergeCell ref="C152:F152"/>
    <mergeCell ref="C149:C151"/>
    <mergeCell ref="E137:E139"/>
    <mergeCell ref="F137:F139"/>
    <mergeCell ref="C144:F144"/>
    <mergeCell ref="C140:F140"/>
    <mergeCell ref="A137:A140"/>
    <mergeCell ref="B137:B140"/>
    <mergeCell ref="G147:G148"/>
    <mergeCell ref="H147:H148"/>
    <mergeCell ref="G143:G144"/>
    <mergeCell ref="H143:H144"/>
    <mergeCell ref="A157:A160"/>
    <mergeCell ref="B157:B160"/>
    <mergeCell ref="G157:H157"/>
    <mergeCell ref="A153:A156"/>
    <mergeCell ref="B153:B156"/>
    <mergeCell ref="G153:H153"/>
    <mergeCell ref="G159:G160"/>
    <mergeCell ref="D149:D151"/>
    <mergeCell ref="E149:E151"/>
    <mergeCell ref="F149:F151"/>
    <mergeCell ref="D161:D163"/>
    <mergeCell ref="E161:E163"/>
    <mergeCell ref="F161:F163"/>
    <mergeCell ref="H159:H160"/>
    <mergeCell ref="C153:C155"/>
    <mergeCell ref="D153:D155"/>
    <mergeCell ref="E153:E155"/>
    <mergeCell ref="F153:F155"/>
    <mergeCell ref="C157:C159"/>
    <mergeCell ref="D157:D159"/>
    <mergeCell ref="E157:E159"/>
    <mergeCell ref="F157:F159"/>
    <mergeCell ref="C160:F160"/>
    <mergeCell ref="G155:G156"/>
    <mergeCell ref="H155:H156"/>
    <mergeCell ref="C156:F156"/>
    <mergeCell ref="C165:C167"/>
    <mergeCell ref="D165:D167"/>
    <mergeCell ref="E165:E167"/>
    <mergeCell ref="A173:E173"/>
    <mergeCell ref="F173:H173"/>
    <mergeCell ref="A174:B174"/>
    <mergeCell ref="C174:F174"/>
    <mergeCell ref="F165:F167"/>
    <mergeCell ref="C164:F164"/>
    <mergeCell ref="C168:F168"/>
    <mergeCell ref="A169:A172"/>
    <mergeCell ref="B169:B172"/>
    <mergeCell ref="G169:H169"/>
    <mergeCell ref="A165:A168"/>
    <mergeCell ref="B165:B168"/>
    <mergeCell ref="G167:G168"/>
    <mergeCell ref="H167:H168"/>
    <mergeCell ref="G163:G164"/>
    <mergeCell ref="H163:H164"/>
    <mergeCell ref="G165:H165"/>
    <mergeCell ref="A161:A164"/>
    <mergeCell ref="B161:B164"/>
    <mergeCell ref="G161:H161"/>
    <mergeCell ref="C161:C163"/>
    <mergeCell ref="A175:B175"/>
    <mergeCell ref="C175:F175"/>
    <mergeCell ref="G171:G172"/>
    <mergeCell ref="H171:H172"/>
    <mergeCell ref="C172:F172"/>
    <mergeCell ref="C169:C171"/>
    <mergeCell ref="D169:D171"/>
    <mergeCell ref="E169:E171"/>
    <mergeCell ref="F169:F171"/>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DB5FA98-65DE-4B7A-958E-CE3DAFE43E5B}">
  <dimension ref="A1:K127"/>
  <sheetViews>
    <sheetView topLeftCell="B1" zoomScale="80" zoomScaleNormal="80" workbookViewId="0">
      <pane ySplit="1" topLeftCell="A2" activePane="bottomLeft" state="frozen"/>
      <selection pane="bottomLeft" activeCell="J2" sqref="J2"/>
    </sheetView>
  </sheetViews>
  <sheetFormatPr defaultColWidth="9.140625" defaultRowHeight="15.75" x14ac:dyDescent="0.25"/>
  <cols>
    <col min="1" max="1" width="10.140625" style="6" customWidth="1"/>
    <col min="2" max="2" width="24.42578125" style="7" customWidth="1"/>
    <col min="3" max="3" width="23" style="6" customWidth="1"/>
    <col min="4" max="4" width="28.7109375" style="6" customWidth="1"/>
    <col min="5" max="5" width="24.5703125" style="6" customWidth="1"/>
    <col min="6" max="6" width="53.140625" style="6" customWidth="1"/>
    <col min="7" max="7" width="24" style="6" customWidth="1"/>
    <col min="8" max="8" width="21.28515625" style="6" customWidth="1"/>
    <col min="9" max="9" width="88.85546875" style="49" customWidth="1"/>
    <col min="10" max="10" width="40.42578125" style="49" customWidth="1"/>
    <col min="11" max="16384" width="9.140625" style="49"/>
  </cols>
  <sheetData>
    <row r="1" spans="1:9" s="55" customFormat="1" ht="48" thickBot="1" x14ac:dyDescent="0.3">
      <c r="A1" s="1" t="s">
        <v>0</v>
      </c>
      <c r="B1" s="2" t="s">
        <v>1</v>
      </c>
      <c r="C1" s="24" t="s">
        <v>2</v>
      </c>
      <c r="D1" s="3" t="s">
        <v>3</v>
      </c>
      <c r="E1" s="3" t="s">
        <v>4</v>
      </c>
      <c r="F1" s="3" t="s">
        <v>5</v>
      </c>
      <c r="G1" s="4" t="s">
        <v>6</v>
      </c>
      <c r="H1" s="5" t="s">
        <v>7</v>
      </c>
      <c r="I1" s="42"/>
    </row>
    <row r="2" spans="1:9" x14ac:dyDescent="0.25">
      <c r="A2" s="79">
        <v>1</v>
      </c>
      <c r="B2" s="73" t="s">
        <v>797</v>
      </c>
      <c r="C2" s="70" t="s">
        <v>665</v>
      </c>
      <c r="D2" s="70" t="s">
        <v>664</v>
      </c>
      <c r="E2" s="70" t="s">
        <v>663</v>
      </c>
      <c r="F2" s="70" t="s">
        <v>662</v>
      </c>
      <c r="G2" s="62" t="s">
        <v>683</v>
      </c>
      <c r="H2" s="63"/>
      <c r="I2" s="40"/>
    </row>
    <row r="3" spans="1:9" ht="47.25" x14ac:dyDescent="0.25">
      <c r="A3" s="80"/>
      <c r="B3" s="74"/>
      <c r="C3" s="71"/>
      <c r="D3" s="71"/>
      <c r="E3" s="71"/>
      <c r="F3" s="71"/>
      <c r="G3" s="8" t="s">
        <v>385</v>
      </c>
      <c r="H3" s="9">
        <v>1</v>
      </c>
    </row>
    <row r="4" spans="1:9" ht="31.5" x14ac:dyDescent="0.25">
      <c r="A4" s="80"/>
      <c r="B4" s="74"/>
      <c r="C4" s="71"/>
      <c r="D4" s="71"/>
      <c r="E4" s="71"/>
      <c r="F4" s="71"/>
      <c r="G4" s="8" t="s">
        <v>796</v>
      </c>
      <c r="H4" s="9">
        <v>1</v>
      </c>
    </row>
    <row r="5" spans="1:9" ht="101.25" customHeight="1" thickBot="1" x14ac:dyDescent="0.3">
      <c r="A5" s="80"/>
      <c r="B5" s="74"/>
      <c r="C5" s="72"/>
      <c r="D5" s="72"/>
      <c r="E5" s="72"/>
      <c r="F5" s="72"/>
      <c r="G5" s="64" t="s">
        <v>8</v>
      </c>
      <c r="H5" s="66">
        <f>SUM(H3:H4)</f>
        <v>2</v>
      </c>
    </row>
    <row r="6" spans="1:9" ht="145.5" customHeight="1" thickBot="1" x14ac:dyDescent="0.3">
      <c r="A6" s="81"/>
      <c r="B6" s="75"/>
      <c r="C6" s="68" t="s">
        <v>795</v>
      </c>
      <c r="D6" s="68"/>
      <c r="E6" s="68"/>
      <c r="F6" s="69"/>
      <c r="G6" s="65"/>
      <c r="H6" s="67"/>
    </row>
    <row r="7" spans="1:9" x14ac:dyDescent="0.25">
      <c r="A7" s="79">
        <v>2</v>
      </c>
      <c r="B7" s="73" t="s">
        <v>794</v>
      </c>
      <c r="C7" s="70" t="s">
        <v>793</v>
      </c>
      <c r="D7" s="70" t="s">
        <v>792</v>
      </c>
      <c r="E7" s="70" t="s">
        <v>791</v>
      </c>
      <c r="F7" s="70" t="s">
        <v>790</v>
      </c>
      <c r="G7" s="62" t="s">
        <v>565</v>
      </c>
      <c r="H7" s="63"/>
    </row>
    <row r="8" spans="1:9" ht="31.5" x14ac:dyDescent="0.25">
      <c r="A8" s="80"/>
      <c r="B8" s="74"/>
      <c r="C8" s="71"/>
      <c r="D8" s="71"/>
      <c r="E8" s="71"/>
      <c r="F8" s="71"/>
      <c r="G8" s="8" t="s">
        <v>382</v>
      </c>
      <c r="H8" s="9">
        <v>1</v>
      </c>
      <c r="I8" s="53"/>
    </row>
    <row r="9" spans="1:9" ht="63.75" thickBot="1" x14ac:dyDescent="0.3">
      <c r="A9" s="80"/>
      <c r="B9" s="74"/>
      <c r="C9" s="71"/>
      <c r="D9" s="71"/>
      <c r="E9" s="71"/>
      <c r="F9" s="71"/>
      <c r="G9" s="8" t="s">
        <v>789</v>
      </c>
      <c r="H9" s="9">
        <v>3</v>
      </c>
    </row>
    <row r="10" spans="1:9" x14ac:dyDescent="0.25">
      <c r="A10" s="80"/>
      <c r="B10" s="74"/>
      <c r="C10" s="71"/>
      <c r="D10" s="71"/>
      <c r="E10" s="71"/>
      <c r="F10" s="71"/>
      <c r="G10" s="62" t="s">
        <v>692</v>
      </c>
      <c r="H10" s="63"/>
    </row>
    <row r="11" spans="1:9" ht="95.25" thickBot="1" x14ac:dyDescent="0.3">
      <c r="A11" s="80"/>
      <c r="B11" s="74"/>
      <c r="C11" s="71"/>
      <c r="D11" s="71"/>
      <c r="E11" s="71"/>
      <c r="F11" s="71"/>
      <c r="G11" s="8" t="s">
        <v>788</v>
      </c>
      <c r="H11" s="9">
        <v>1</v>
      </c>
    </row>
    <row r="12" spans="1:9" x14ac:dyDescent="0.25">
      <c r="A12" s="80"/>
      <c r="B12" s="74"/>
      <c r="C12" s="71"/>
      <c r="D12" s="71"/>
      <c r="E12" s="71"/>
      <c r="F12" s="71"/>
      <c r="G12" s="62" t="s">
        <v>681</v>
      </c>
      <c r="H12" s="63"/>
    </row>
    <row r="13" spans="1:9" ht="47.25" x14ac:dyDescent="0.25">
      <c r="A13" s="80"/>
      <c r="B13" s="74"/>
      <c r="C13" s="71"/>
      <c r="D13" s="71"/>
      <c r="E13" s="71"/>
      <c r="F13" s="71"/>
      <c r="G13" s="8" t="s">
        <v>680</v>
      </c>
      <c r="H13" s="35">
        <v>14</v>
      </c>
      <c r="I13" s="34"/>
    </row>
    <row r="14" spans="1:9" ht="16.5" thickBot="1" x14ac:dyDescent="0.3">
      <c r="A14" s="80"/>
      <c r="B14" s="74"/>
      <c r="C14" s="72"/>
      <c r="D14" s="72"/>
      <c r="E14" s="72"/>
      <c r="F14" s="72"/>
      <c r="G14" s="64" t="s">
        <v>8</v>
      </c>
      <c r="H14" s="66">
        <f>SUM(H8:H9,H11:H11,H13:H13)</f>
        <v>19</v>
      </c>
    </row>
    <row r="15" spans="1:9" ht="120.6" customHeight="1" thickBot="1" x14ac:dyDescent="0.3">
      <c r="A15" s="81"/>
      <c r="B15" s="75"/>
      <c r="C15" s="68" t="s">
        <v>787</v>
      </c>
      <c r="D15" s="68"/>
      <c r="E15" s="68"/>
      <c r="F15" s="69"/>
      <c r="G15" s="65"/>
      <c r="H15" s="67"/>
    </row>
    <row r="16" spans="1:9" x14ac:dyDescent="0.25">
      <c r="A16" s="79">
        <v>3</v>
      </c>
      <c r="B16" s="73" t="s">
        <v>678</v>
      </c>
      <c r="C16" s="70" t="s">
        <v>786</v>
      </c>
      <c r="D16" s="70" t="s">
        <v>785</v>
      </c>
      <c r="E16" s="70" t="s">
        <v>784</v>
      </c>
      <c r="F16" s="70" t="s">
        <v>783</v>
      </c>
      <c r="G16" s="62" t="s">
        <v>565</v>
      </c>
      <c r="H16" s="63"/>
    </row>
    <row r="17" spans="1:10" ht="31.5" x14ac:dyDescent="0.25">
      <c r="A17" s="80"/>
      <c r="B17" s="74"/>
      <c r="C17" s="71"/>
      <c r="D17" s="71"/>
      <c r="E17" s="71"/>
      <c r="F17" s="71"/>
      <c r="G17" s="8" t="s">
        <v>382</v>
      </c>
      <c r="H17" s="18">
        <v>1</v>
      </c>
      <c r="I17" s="53"/>
      <c r="J17" s="54"/>
    </row>
    <row r="18" spans="1:10" ht="48" thickBot="1" x14ac:dyDescent="0.3">
      <c r="A18" s="80"/>
      <c r="B18" s="74"/>
      <c r="C18" s="71"/>
      <c r="D18" s="71"/>
      <c r="E18" s="71"/>
      <c r="F18" s="71"/>
      <c r="G18" s="8" t="s">
        <v>383</v>
      </c>
      <c r="H18" s="9">
        <v>1</v>
      </c>
    </row>
    <row r="19" spans="1:10" x14ac:dyDescent="0.25">
      <c r="A19" s="80"/>
      <c r="B19" s="74"/>
      <c r="C19" s="71"/>
      <c r="D19" s="71"/>
      <c r="E19" s="71"/>
      <c r="F19" s="71"/>
      <c r="G19" s="62" t="s">
        <v>673</v>
      </c>
      <c r="H19" s="63"/>
    </row>
    <row r="20" spans="1:10" x14ac:dyDescent="0.25">
      <c r="A20" s="80"/>
      <c r="B20" s="74"/>
      <c r="C20" s="71"/>
      <c r="D20" s="71"/>
      <c r="E20" s="71"/>
      <c r="F20" s="71"/>
      <c r="G20" s="8" t="s">
        <v>601</v>
      </c>
      <c r="H20" s="9">
        <v>21</v>
      </c>
    </row>
    <row r="21" spans="1:10" ht="16.5" thickBot="1" x14ac:dyDescent="0.3">
      <c r="A21" s="80"/>
      <c r="B21" s="74"/>
      <c r="C21" s="72"/>
      <c r="D21" s="72"/>
      <c r="E21" s="72"/>
      <c r="F21" s="72"/>
      <c r="G21" s="64" t="s">
        <v>8</v>
      </c>
      <c r="H21" s="66">
        <f>SUM(H17:H18,H20:H20)</f>
        <v>23</v>
      </c>
    </row>
    <row r="22" spans="1:10" ht="106.5" customHeight="1" thickBot="1" x14ac:dyDescent="0.3">
      <c r="A22" s="81"/>
      <c r="B22" s="75"/>
      <c r="C22" s="68" t="s">
        <v>782</v>
      </c>
      <c r="D22" s="68"/>
      <c r="E22" s="68"/>
      <c r="F22" s="69"/>
      <c r="G22" s="65"/>
      <c r="H22" s="67"/>
    </row>
    <row r="23" spans="1:10" x14ac:dyDescent="0.25">
      <c r="A23" s="79">
        <v>4</v>
      </c>
      <c r="B23" s="73" t="s">
        <v>678</v>
      </c>
      <c r="C23" s="70" t="s">
        <v>781</v>
      </c>
      <c r="D23" s="70" t="s">
        <v>780</v>
      </c>
      <c r="E23" s="70" t="s">
        <v>779</v>
      </c>
      <c r="F23" s="70" t="s">
        <v>778</v>
      </c>
      <c r="G23" s="62" t="s">
        <v>673</v>
      </c>
      <c r="H23" s="63"/>
    </row>
    <row r="24" spans="1:10" ht="16.5" thickBot="1" x14ac:dyDescent="0.3">
      <c r="A24" s="80"/>
      <c r="B24" s="74"/>
      <c r="C24" s="71"/>
      <c r="D24" s="71"/>
      <c r="E24" s="71"/>
      <c r="F24" s="71"/>
      <c r="G24" s="19" t="s">
        <v>601</v>
      </c>
      <c r="H24" s="18">
        <v>14</v>
      </c>
      <c r="I24" s="25"/>
    </row>
    <row r="25" spans="1:10" x14ac:dyDescent="0.25">
      <c r="A25" s="80"/>
      <c r="B25" s="74"/>
      <c r="C25" s="71"/>
      <c r="D25" s="71"/>
      <c r="E25" s="71"/>
      <c r="F25" s="71"/>
      <c r="G25" s="110" t="s">
        <v>777</v>
      </c>
      <c r="H25" s="111"/>
    </row>
    <row r="26" spans="1:10" ht="63" x14ac:dyDescent="0.25">
      <c r="A26" s="80"/>
      <c r="B26" s="74"/>
      <c r="C26" s="71"/>
      <c r="D26" s="71"/>
      <c r="E26" s="71"/>
      <c r="F26" s="71"/>
      <c r="G26" s="19" t="s">
        <v>776</v>
      </c>
      <c r="H26" s="18">
        <v>14</v>
      </c>
    </row>
    <row r="27" spans="1:10" ht="133.5" customHeight="1" thickBot="1" x14ac:dyDescent="0.3">
      <c r="A27" s="80"/>
      <c r="B27" s="74"/>
      <c r="C27" s="72"/>
      <c r="D27" s="72"/>
      <c r="E27" s="72"/>
      <c r="F27" s="72"/>
      <c r="G27" s="64" t="s">
        <v>8</v>
      </c>
      <c r="H27" s="66">
        <f>SUM(H24:H24,H26:H26)</f>
        <v>28</v>
      </c>
    </row>
    <row r="28" spans="1:10" ht="107.25" customHeight="1" thickBot="1" x14ac:dyDescent="0.3">
      <c r="A28" s="81"/>
      <c r="B28" s="75"/>
      <c r="C28" s="68" t="s">
        <v>775</v>
      </c>
      <c r="D28" s="68"/>
      <c r="E28" s="68"/>
      <c r="F28" s="69"/>
      <c r="G28" s="65"/>
      <c r="H28" s="67"/>
    </row>
    <row r="29" spans="1:10" x14ac:dyDescent="0.25">
      <c r="A29" s="79">
        <v>5</v>
      </c>
      <c r="B29" s="73" t="s">
        <v>702</v>
      </c>
      <c r="C29" s="70" t="s">
        <v>774</v>
      </c>
      <c r="D29" s="70" t="s">
        <v>773</v>
      </c>
      <c r="E29" s="70" t="s">
        <v>772</v>
      </c>
      <c r="F29" s="70" t="s">
        <v>771</v>
      </c>
      <c r="G29" s="62" t="s">
        <v>681</v>
      </c>
      <c r="H29" s="63"/>
    </row>
    <row r="30" spans="1:10" ht="94.5" x14ac:dyDescent="0.25">
      <c r="A30" s="80"/>
      <c r="B30" s="74"/>
      <c r="C30" s="71"/>
      <c r="D30" s="71"/>
      <c r="E30" s="71"/>
      <c r="F30" s="71"/>
      <c r="G30" s="8" t="s">
        <v>770</v>
      </c>
      <c r="H30" s="9">
        <v>6</v>
      </c>
    </row>
    <row r="31" spans="1:10" ht="31.5" x14ac:dyDescent="0.25">
      <c r="A31" s="80"/>
      <c r="B31" s="74"/>
      <c r="C31" s="71"/>
      <c r="D31" s="71"/>
      <c r="E31" s="71"/>
      <c r="F31" s="71"/>
      <c r="G31" s="8" t="s">
        <v>769</v>
      </c>
      <c r="H31" s="9">
        <v>14</v>
      </c>
    </row>
    <row r="32" spans="1:10" ht="47.25" x14ac:dyDescent="0.25">
      <c r="A32" s="80"/>
      <c r="B32" s="74"/>
      <c r="C32" s="71"/>
      <c r="D32" s="71"/>
      <c r="E32" s="71"/>
      <c r="F32" s="71"/>
      <c r="G32" s="8" t="s">
        <v>768</v>
      </c>
      <c r="H32" s="9">
        <v>24</v>
      </c>
    </row>
    <row r="33" spans="1:8" ht="47.25" x14ac:dyDescent="0.25">
      <c r="A33" s="80"/>
      <c r="B33" s="74"/>
      <c r="C33" s="71"/>
      <c r="D33" s="71"/>
      <c r="E33" s="71"/>
      <c r="F33" s="71"/>
      <c r="G33" s="8" t="s">
        <v>767</v>
      </c>
      <c r="H33" s="9">
        <v>4</v>
      </c>
    </row>
    <row r="34" spans="1:8" ht="16.5" thickBot="1" x14ac:dyDescent="0.3">
      <c r="A34" s="80"/>
      <c r="B34" s="74"/>
      <c r="C34" s="72"/>
      <c r="D34" s="72"/>
      <c r="E34" s="72"/>
      <c r="F34" s="72"/>
      <c r="G34" s="64" t="s">
        <v>8</v>
      </c>
      <c r="H34" s="66">
        <f>SUM(H30:H33)</f>
        <v>48</v>
      </c>
    </row>
    <row r="35" spans="1:8" ht="63.75" customHeight="1" thickBot="1" x14ac:dyDescent="0.3">
      <c r="A35" s="81"/>
      <c r="B35" s="75"/>
      <c r="C35" s="68" t="s">
        <v>766</v>
      </c>
      <c r="D35" s="68"/>
      <c r="E35" s="68"/>
      <c r="F35" s="69"/>
      <c r="G35" s="65"/>
      <c r="H35" s="67"/>
    </row>
    <row r="36" spans="1:8" x14ac:dyDescent="0.25">
      <c r="A36" s="79">
        <v>6</v>
      </c>
      <c r="B36" s="73" t="s">
        <v>765</v>
      </c>
      <c r="C36" s="70" t="s">
        <v>764</v>
      </c>
      <c r="D36" s="70" t="s">
        <v>763</v>
      </c>
      <c r="E36" s="70" t="s">
        <v>762</v>
      </c>
      <c r="F36" s="70" t="s">
        <v>761</v>
      </c>
      <c r="G36" s="62" t="s">
        <v>681</v>
      </c>
      <c r="H36" s="63"/>
    </row>
    <row r="37" spans="1:8" ht="31.5" x14ac:dyDescent="0.25">
      <c r="A37" s="80"/>
      <c r="B37" s="74"/>
      <c r="C37" s="71"/>
      <c r="D37" s="71"/>
      <c r="E37" s="71"/>
      <c r="F37" s="71"/>
      <c r="G37" s="8" t="s">
        <v>760</v>
      </c>
      <c r="H37" s="9">
        <v>4</v>
      </c>
    </row>
    <row r="38" spans="1:8" x14ac:dyDescent="0.25">
      <c r="A38" s="80"/>
      <c r="B38" s="74"/>
      <c r="C38" s="71"/>
      <c r="D38" s="71"/>
      <c r="E38" s="71"/>
      <c r="F38" s="71"/>
      <c r="G38" s="8" t="s">
        <v>759</v>
      </c>
      <c r="H38" s="9">
        <v>21</v>
      </c>
    </row>
    <row r="39" spans="1:8" ht="47.25" x14ac:dyDescent="0.25">
      <c r="A39" s="80"/>
      <c r="B39" s="74"/>
      <c r="C39" s="71"/>
      <c r="D39" s="71"/>
      <c r="E39" s="71"/>
      <c r="F39" s="71"/>
      <c r="G39" s="8" t="s">
        <v>726</v>
      </c>
      <c r="H39" s="18">
        <v>7</v>
      </c>
    </row>
    <row r="40" spans="1:8" ht="47.25" x14ac:dyDescent="0.25">
      <c r="A40" s="80"/>
      <c r="B40" s="74"/>
      <c r="C40" s="71"/>
      <c r="D40" s="71"/>
      <c r="E40" s="71"/>
      <c r="F40" s="71"/>
      <c r="G40" s="8" t="s">
        <v>680</v>
      </c>
      <c r="H40" s="18">
        <v>21</v>
      </c>
    </row>
    <row r="41" spans="1:8" ht="96" customHeight="1" thickBot="1" x14ac:dyDescent="0.3">
      <c r="A41" s="80"/>
      <c r="B41" s="74"/>
      <c r="C41" s="72"/>
      <c r="D41" s="72"/>
      <c r="E41" s="72"/>
      <c r="F41" s="72"/>
      <c r="G41" s="64" t="s">
        <v>8</v>
      </c>
      <c r="H41" s="66">
        <f>SUM(H37:H40)</f>
        <v>53</v>
      </c>
    </row>
    <row r="42" spans="1:8" ht="67.5" customHeight="1" thickBot="1" x14ac:dyDescent="0.3">
      <c r="A42" s="81"/>
      <c r="B42" s="75"/>
      <c r="C42" s="68" t="s">
        <v>758</v>
      </c>
      <c r="D42" s="68"/>
      <c r="E42" s="68"/>
      <c r="F42" s="69"/>
      <c r="G42" s="65"/>
      <c r="H42" s="67"/>
    </row>
    <row r="43" spans="1:8" x14ac:dyDescent="0.25">
      <c r="A43" s="79">
        <v>7</v>
      </c>
      <c r="B43" s="73" t="s">
        <v>737</v>
      </c>
      <c r="C43" s="70" t="s">
        <v>757</v>
      </c>
      <c r="D43" s="70" t="s">
        <v>756</v>
      </c>
      <c r="E43" s="70" t="s">
        <v>755</v>
      </c>
      <c r="F43" s="70" t="s">
        <v>754</v>
      </c>
      <c r="G43" s="62" t="s">
        <v>710</v>
      </c>
      <c r="H43" s="63"/>
    </row>
    <row r="44" spans="1:8" ht="31.5" x14ac:dyDescent="0.25">
      <c r="A44" s="80"/>
      <c r="B44" s="74"/>
      <c r="C44" s="71"/>
      <c r="D44" s="71"/>
      <c r="E44" s="71"/>
      <c r="F44" s="71"/>
      <c r="G44" s="8" t="s">
        <v>753</v>
      </c>
      <c r="H44" s="9">
        <v>15</v>
      </c>
    </row>
    <row r="45" spans="1:8" ht="47.25" x14ac:dyDescent="0.25">
      <c r="A45" s="80"/>
      <c r="B45" s="74"/>
      <c r="C45" s="71"/>
      <c r="D45" s="71"/>
      <c r="E45" s="71"/>
      <c r="F45" s="71"/>
      <c r="G45" s="19" t="s">
        <v>680</v>
      </c>
      <c r="H45" s="18">
        <v>28</v>
      </c>
    </row>
    <row r="46" spans="1:8" ht="63.75" thickBot="1" x14ac:dyDescent="0.3">
      <c r="A46" s="80"/>
      <c r="B46" s="74"/>
      <c r="C46" s="71"/>
      <c r="D46" s="71"/>
      <c r="E46" s="71"/>
      <c r="F46" s="71"/>
      <c r="G46" s="8" t="s">
        <v>752</v>
      </c>
      <c r="H46" s="9">
        <v>35</v>
      </c>
    </row>
    <row r="47" spans="1:8" x14ac:dyDescent="0.25">
      <c r="A47" s="80"/>
      <c r="B47" s="74"/>
      <c r="C47" s="71"/>
      <c r="D47" s="71"/>
      <c r="E47" s="71"/>
      <c r="F47" s="71"/>
      <c r="G47" s="62" t="s">
        <v>706</v>
      </c>
      <c r="H47" s="63"/>
    </row>
    <row r="48" spans="1:8" ht="63" x14ac:dyDescent="0.25">
      <c r="A48" s="80"/>
      <c r="B48" s="74"/>
      <c r="C48" s="71"/>
      <c r="D48" s="71"/>
      <c r="E48" s="71"/>
      <c r="F48" s="71"/>
      <c r="G48" s="8" t="s">
        <v>705</v>
      </c>
      <c r="H48" s="9">
        <v>8</v>
      </c>
    </row>
    <row r="49" spans="1:11" ht="148.5" customHeight="1" x14ac:dyDescent="0.25">
      <c r="A49" s="80"/>
      <c r="B49" s="74"/>
      <c r="C49" s="71"/>
      <c r="D49" s="71"/>
      <c r="E49" s="71"/>
      <c r="F49" s="71"/>
      <c r="G49" s="8" t="s">
        <v>739</v>
      </c>
      <c r="H49" s="9">
        <v>8</v>
      </c>
    </row>
    <row r="50" spans="1:11" ht="16.5" thickBot="1" x14ac:dyDescent="0.3">
      <c r="A50" s="80"/>
      <c r="B50" s="74"/>
      <c r="C50" s="72"/>
      <c r="D50" s="72"/>
      <c r="E50" s="72"/>
      <c r="F50" s="72"/>
      <c r="G50" s="64" t="s">
        <v>8</v>
      </c>
      <c r="H50" s="66">
        <f>SUM(H44:H46,H48:H49)</f>
        <v>94</v>
      </c>
    </row>
    <row r="51" spans="1:11" ht="409.6" customHeight="1" thickBot="1" x14ac:dyDescent="0.3">
      <c r="A51" s="81"/>
      <c r="B51" s="75"/>
      <c r="C51" s="68" t="s">
        <v>751</v>
      </c>
      <c r="D51" s="68"/>
      <c r="E51" s="68"/>
      <c r="F51" s="69"/>
      <c r="G51" s="65"/>
      <c r="H51" s="67"/>
      <c r="I51" s="53"/>
      <c r="K51" s="49">
        <v>0</v>
      </c>
    </row>
    <row r="52" spans="1:11" x14ac:dyDescent="0.25">
      <c r="A52" s="79">
        <v>8</v>
      </c>
      <c r="B52" s="73" t="s">
        <v>737</v>
      </c>
      <c r="C52" s="70" t="s">
        <v>750</v>
      </c>
      <c r="D52" s="70" t="s">
        <v>749</v>
      </c>
      <c r="E52" s="70" t="s">
        <v>748</v>
      </c>
      <c r="F52" s="70" t="s">
        <v>747</v>
      </c>
      <c r="G52" s="62" t="s">
        <v>710</v>
      </c>
      <c r="H52" s="63"/>
    </row>
    <row r="53" spans="1:11" ht="78.75" x14ac:dyDescent="0.25">
      <c r="A53" s="80"/>
      <c r="B53" s="74"/>
      <c r="C53" s="71"/>
      <c r="D53" s="71"/>
      <c r="E53" s="71"/>
      <c r="F53" s="71"/>
      <c r="G53" s="8" t="s">
        <v>746</v>
      </c>
      <c r="H53" s="9">
        <v>13</v>
      </c>
    </row>
    <row r="54" spans="1:11" ht="48" thickBot="1" x14ac:dyDescent="0.3">
      <c r="A54" s="80"/>
      <c r="B54" s="74"/>
      <c r="C54" s="71"/>
      <c r="D54" s="71"/>
      <c r="E54" s="71"/>
      <c r="F54" s="71"/>
      <c r="G54" s="8" t="s">
        <v>680</v>
      </c>
      <c r="H54" s="9">
        <v>35</v>
      </c>
      <c r="I54" s="25"/>
    </row>
    <row r="55" spans="1:11" x14ac:dyDescent="0.25">
      <c r="A55" s="80"/>
      <c r="B55" s="74"/>
      <c r="C55" s="71"/>
      <c r="D55" s="71"/>
      <c r="E55" s="71"/>
      <c r="F55" s="71"/>
      <c r="G55" s="110" t="s">
        <v>706</v>
      </c>
      <c r="H55" s="111"/>
    </row>
    <row r="56" spans="1:11" ht="63" x14ac:dyDescent="0.25">
      <c r="A56" s="80"/>
      <c r="B56" s="74"/>
      <c r="C56" s="71"/>
      <c r="D56" s="71"/>
      <c r="E56" s="71"/>
      <c r="F56" s="71"/>
      <c r="G56" s="8" t="s">
        <v>705</v>
      </c>
      <c r="H56" s="9">
        <v>10</v>
      </c>
    </row>
    <row r="57" spans="1:11" ht="120.75" customHeight="1" x14ac:dyDescent="0.25">
      <c r="A57" s="80"/>
      <c r="B57" s="74"/>
      <c r="C57" s="71"/>
      <c r="D57" s="71"/>
      <c r="E57" s="71"/>
      <c r="F57" s="71"/>
      <c r="G57" s="8" t="s">
        <v>739</v>
      </c>
      <c r="H57" s="9">
        <v>10</v>
      </c>
    </row>
    <row r="58" spans="1:11" ht="15.6" customHeight="1" thickBot="1" x14ac:dyDescent="0.3">
      <c r="A58" s="80"/>
      <c r="B58" s="74"/>
      <c r="C58" s="72"/>
      <c r="D58" s="72"/>
      <c r="E58" s="72"/>
      <c r="F58" s="72"/>
      <c r="G58" s="64" t="s">
        <v>8</v>
      </c>
      <c r="H58" s="66">
        <f>SUM(H53:H54,H56:H57)</f>
        <v>68</v>
      </c>
    </row>
    <row r="59" spans="1:11" ht="82.5" customHeight="1" thickBot="1" x14ac:dyDescent="0.3">
      <c r="A59" s="81"/>
      <c r="B59" s="75"/>
      <c r="C59" s="68" t="s">
        <v>745</v>
      </c>
      <c r="D59" s="68"/>
      <c r="E59" s="68"/>
      <c r="F59" s="69"/>
      <c r="G59" s="65"/>
      <c r="H59" s="67"/>
    </row>
    <row r="60" spans="1:11" ht="15" customHeight="1" x14ac:dyDescent="0.25">
      <c r="A60" s="79">
        <v>9</v>
      </c>
      <c r="B60" s="73" t="s">
        <v>737</v>
      </c>
      <c r="C60" s="70" t="s">
        <v>744</v>
      </c>
      <c r="D60" s="70" t="s">
        <v>743</v>
      </c>
      <c r="E60" s="70" t="s">
        <v>742</v>
      </c>
      <c r="F60" s="70" t="s">
        <v>741</v>
      </c>
      <c r="G60" s="62" t="s">
        <v>710</v>
      </c>
      <c r="H60" s="63"/>
    </row>
    <row r="61" spans="1:11" ht="15" customHeight="1" x14ac:dyDescent="0.25">
      <c r="A61" s="80"/>
      <c r="B61" s="74"/>
      <c r="C61" s="71"/>
      <c r="D61" s="71"/>
      <c r="E61" s="71"/>
      <c r="F61" s="71"/>
      <c r="G61" s="8" t="s">
        <v>740</v>
      </c>
      <c r="H61" s="9">
        <v>16</v>
      </c>
    </row>
    <row r="62" spans="1:11" ht="45" customHeight="1" thickBot="1" x14ac:dyDescent="0.3">
      <c r="A62" s="80"/>
      <c r="B62" s="74"/>
      <c r="C62" s="71"/>
      <c r="D62" s="71"/>
      <c r="E62" s="71"/>
      <c r="F62" s="71"/>
      <c r="G62" s="8" t="s">
        <v>680</v>
      </c>
      <c r="H62" s="18">
        <v>28</v>
      </c>
    </row>
    <row r="63" spans="1:11" ht="15" customHeight="1" x14ac:dyDescent="0.25">
      <c r="A63" s="80"/>
      <c r="B63" s="74"/>
      <c r="C63" s="71"/>
      <c r="D63" s="71"/>
      <c r="E63" s="71"/>
      <c r="F63" s="71"/>
      <c r="G63" s="62" t="s">
        <v>706</v>
      </c>
      <c r="H63" s="63"/>
    </row>
    <row r="64" spans="1:11" ht="192" customHeight="1" x14ac:dyDescent="0.25">
      <c r="A64" s="80"/>
      <c r="B64" s="74"/>
      <c r="C64" s="71"/>
      <c r="D64" s="71"/>
      <c r="E64" s="71"/>
      <c r="F64" s="71"/>
      <c r="G64" s="8" t="s">
        <v>739</v>
      </c>
      <c r="H64" s="9">
        <v>8</v>
      </c>
    </row>
    <row r="65" spans="1:9" ht="85.35" customHeight="1" thickBot="1" x14ac:dyDescent="0.3">
      <c r="A65" s="80"/>
      <c r="B65" s="74"/>
      <c r="C65" s="72"/>
      <c r="D65" s="72"/>
      <c r="E65" s="72"/>
      <c r="F65" s="72"/>
      <c r="G65" s="64" t="s">
        <v>8</v>
      </c>
      <c r="H65" s="66">
        <f>SUM(H61:H62,H64:H64)</f>
        <v>52</v>
      </c>
    </row>
    <row r="66" spans="1:9" ht="63" customHeight="1" thickBot="1" x14ac:dyDescent="0.3">
      <c r="A66" s="81"/>
      <c r="B66" s="75"/>
      <c r="C66" s="68" t="s">
        <v>738</v>
      </c>
      <c r="D66" s="68"/>
      <c r="E66" s="68"/>
      <c r="F66" s="69"/>
      <c r="G66" s="65"/>
      <c r="H66" s="67"/>
    </row>
    <row r="67" spans="1:9" ht="15" customHeight="1" x14ac:dyDescent="0.25">
      <c r="A67" s="79">
        <v>10</v>
      </c>
      <c r="B67" s="73" t="s">
        <v>737</v>
      </c>
      <c r="C67" s="70" t="s">
        <v>736</v>
      </c>
      <c r="D67" s="70" t="s">
        <v>735</v>
      </c>
      <c r="E67" s="70" t="s">
        <v>734</v>
      </c>
      <c r="F67" s="70" t="s">
        <v>733</v>
      </c>
      <c r="G67" s="62" t="s">
        <v>710</v>
      </c>
      <c r="H67" s="63"/>
    </row>
    <row r="68" spans="1:9" ht="75" customHeight="1" x14ac:dyDescent="0.25">
      <c r="A68" s="80"/>
      <c r="B68" s="74"/>
      <c r="C68" s="71"/>
      <c r="D68" s="71"/>
      <c r="E68" s="71"/>
      <c r="F68" s="71"/>
      <c r="G68" s="8" t="s">
        <v>732</v>
      </c>
      <c r="H68" s="9">
        <v>10</v>
      </c>
    </row>
    <row r="69" spans="1:9" ht="45" customHeight="1" thickBot="1" x14ac:dyDescent="0.3">
      <c r="A69" s="80"/>
      <c r="B69" s="74"/>
      <c r="C69" s="71"/>
      <c r="D69" s="71"/>
      <c r="E69" s="71"/>
      <c r="F69" s="71"/>
      <c r="G69" s="8" t="s">
        <v>680</v>
      </c>
      <c r="H69" s="9">
        <v>27</v>
      </c>
    </row>
    <row r="70" spans="1:9" ht="15" customHeight="1" x14ac:dyDescent="0.25">
      <c r="A70" s="80"/>
      <c r="B70" s="74"/>
      <c r="C70" s="71"/>
      <c r="D70" s="71"/>
      <c r="E70" s="71"/>
      <c r="F70" s="71"/>
      <c r="G70" s="110" t="s">
        <v>706</v>
      </c>
      <c r="H70" s="111"/>
    </row>
    <row r="71" spans="1:9" ht="63" x14ac:dyDescent="0.25">
      <c r="A71" s="80"/>
      <c r="B71" s="74"/>
      <c r="C71" s="71"/>
      <c r="D71" s="71"/>
      <c r="E71" s="71"/>
      <c r="F71" s="71"/>
      <c r="G71" s="8" t="s">
        <v>705</v>
      </c>
      <c r="H71" s="9">
        <v>8</v>
      </c>
    </row>
    <row r="72" spans="1:9" ht="15.6" customHeight="1" thickBot="1" x14ac:dyDescent="0.3">
      <c r="A72" s="80"/>
      <c r="B72" s="74"/>
      <c r="C72" s="72"/>
      <c r="D72" s="72"/>
      <c r="E72" s="72"/>
      <c r="F72" s="72"/>
      <c r="G72" s="64" t="s">
        <v>8</v>
      </c>
      <c r="H72" s="66">
        <f>SUM(H68:H69,H71:H71)</f>
        <v>45</v>
      </c>
    </row>
    <row r="73" spans="1:9" ht="80.25" customHeight="1" thickBot="1" x14ac:dyDescent="0.3">
      <c r="A73" s="81"/>
      <c r="B73" s="75"/>
      <c r="C73" s="68" t="s">
        <v>731</v>
      </c>
      <c r="D73" s="68"/>
      <c r="E73" s="68"/>
      <c r="F73" s="69"/>
      <c r="G73" s="65"/>
      <c r="H73" s="67"/>
    </row>
    <row r="74" spans="1:9" ht="15" customHeight="1" x14ac:dyDescent="0.25">
      <c r="A74" s="79">
        <v>11</v>
      </c>
      <c r="B74" s="73" t="s">
        <v>719</v>
      </c>
      <c r="C74" s="70" t="s">
        <v>730</v>
      </c>
      <c r="D74" s="70" t="s">
        <v>729</v>
      </c>
      <c r="E74" s="70" t="s">
        <v>728</v>
      </c>
      <c r="F74" s="70" t="s">
        <v>727</v>
      </c>
      <c r="G74" s="62" t="s">
        <v>681</v>
      </c>
      <c r="H74" s="63"/>
    </row>
    <row r="75" spans="1:9" ht="45" customHeight="1" x14ac:dyDescent="0.25">
      <c r="A75" s="80"/>
      <c r="B75" s="74"/>
      <c r="C75" s="71"/>
      <c r="D75" s="71"/>
      <c r="E75" s="71"/>
      <c r="F75" s="71"/>
      <c r="G75" s="8" t="s">
        <v>726</v>
      </c>
      <c r="H75" s="18">
        <v>5</v>
      </c>
      <c r="I75" s="25"/>
    </row>
    <row r="76" spans="1:9" ht="45" customHeight="1" x14ac:dyDescent="0.25">
      <c r="A76" s="80"/>
      <c r="B76" s="74"/>
      <c r="C76" s="71"/>
      <c r="D76" s="71"/>
      <c r="E76" s="71"/>
      <c r="F76" s="71"/>
      <c r="G76" s="8" t="s">
        <v>680</v>
      </c>
      <c r="H76" s="9">
        <v>21</v>
      </c>
      <c r="I76" s="25"/>
    </row>
    <row r="77" spans="1:9" ht="71.25" customHeight="1" thickBot="1" x14ac:dyDescent="0.3">
      <c r="A77" s="80"/>
      <c r="B77" s="74"/>
      <c r="C77" s="72"/>
      <c r="D77" s="72"/>
      <c r="E77" s="72"/>
      <c r="F77" s="72"/>
      <c r="G77" s="64" t="s">
        <v>8</v>
      </c>
      <c r="H77" s="66">
        <f>SUM(H75:H76)</f>
        <v>26</v>
      </c>
    </row>
    <row r="78" spans="1:9" ht="59.25" customHeight="1" thickBot="1" x14ac:dyDescent="0.3">
      <c r="A78" s="81"/>
      <c r="B78" s="75"/>
      <c r="C78" s="68" t="s">
        <v>725</v>
      </c>
      <c r="D78" s="68"/>
      <c r="E78" s="68"/>
      <c r="F78" s="69"/>
      <c r="G78" s="65"/>
      <c r="H78" s="67"/>
    </row>
    <row r="79" spans="1:9" ht="15" customHeight="1" x14ac:dyDescent="0.25">
      <c r="A79" s="79">
        <v>12</v>
      </c>
      <c r="B79" s="73" t="s">
        <v>678</v>
      </c>
      <c r="C79" s="70" t="s">
        <v>724</v>
      </c>
      <c r="D79" s="70" t="s">
        <v>723</v>
      </c>
      <c r="E79" s="70" t="s">
        <v>722</v>
      </c>
      <c r="F79" s="70" t="s">
        <v>721</v>
      </c>
      <c r="G79" s="62" t="s">
        <v>706</v>
      </c>
      <c r="H79" s="63"/>
    </row>
    <row r="80" spans="1:9" ht="63" x14ac:dyDescent="0.25">
      <c r="A80" s="80"/>
      <c r="B80" s="74"/>
      <c r="C80" s="71"/>
      <c r="D80" s="71"/>
      <c r="E80" s="71"/>
      <c r="F80" s="71"/>
      <c r="G80" s="8" t="s">
        <v>705</v>
      </c>
      <c r="H80" s="9">
        <v>12</v>
      </c>
    </row>
    <row r="81" spans="1:9" ht="90" customHeight="1" thickBot="1" x14ac:dyDescent="0.3">
      <c r="A81" s="80"/>
      <c r="B81" s="74"/>
      <c r="C81" s="71"/>
      <c r="D81" s="71"/>
      <c r="E81" s="71"/>
      <c r="F81" s="71"/>
      <c r="G81" s="8" t="s">
        <v>704</v>
      </c>
      <c r="H81" s="9">
        <v>12</v>
      </c>
    </row>
    <row r="82" spans="1:9" ht="30" customHeight="1" x14ac:dyDescent="0.25">
      <c r="A82" s="80"/>
      <c r="B82" s="74"/>
      <c r="C82" s="71"/>
      <c r="D82" s="71"/>
      <c r="E82" s="71"/>
      <c r="F82" s="71"/>
      <c r="G82" s="62" t="s">
        <v>673</v>
      </c>
      <c r="H82" s="63"/>
    </row>
    <row r="83" spans="1:9" ht="15" customHeight="1" x14ac:dyDescent="0.25">
      <c r="A83" s="80"/>
      <c r="B83" s="74"/>
      <c r="C83" s="71"/>
      <c r="D83" s="71"/>
      <c r="E83" s="71"/>
      <c r="F83" s="71"/>
      <c r="G83" s="8" t="s">
        <v>601</v>
      </c>
      <c r="H83" s="9">
        <v>21</v>
      </c>
      <c r="I83" s="25"/>
    </row>
    <row r="84" spans="1:9" ht="15.6" customHeight="1" thickBot="1" x14ac:dyDescent="0.3">
      <c r="A84" s="80"/>
      <c r="B84" s="74"/>
      <c r="C84" s="72"/>
      <c r="D84" s="72"/>
      <c r="E84" s="72"/>
      <c r="F84" s="72"/>
      <c r="G84" s="64" t="s">
        <v>8</v>
      </c>
      <c r="H84" s="66">
        <f>SUM(H80:H81,H83:H83)</f>
        <v>45</v>
      </c>
    </row>
    <row r="85" spans="1:9" ht="81" customHeight="1" thickBot="1" x14ac:dyDescent="0.3">
      <c r="A85" s="81"/>
      <c r="B85" s="75"/>
      <c r="C85" s="68" t="s">
        <v>720</v>
      </c>
      <c r="D85" s="68"/>
      <c r="E85" s="68"/>
      <c r="F85" s="69"/>
      <c r="G85" s="65"/>
      <c r="H85" s="67"/>
    </row>
    <row r="86" spans="1:9" ht="15" customHeight="1" x14ac:dyDescent="0.25">
      <c r="A86" s="79">
        <v>13</v>
      </c>
      <c r="B86" s="73" t="s">
        <v>719</v>
      </c>
      <c r="C86" s="70" t="s">
        <v>718</v>
      </c>
      <c r="D86" s="70" t="s">
        <v>717</v>
      </c>
      <c r="E86" s="70" t="s">
        <v>716</v>
      </c>
      <c r="F86" s="70" t="s">
        <v>715</v>
      </c>
      <c r="G86" s="62" t="s">
        <v>692</v>
      </c>
      <c r="H86" s="63"/>
    </row>
    <row r="87" spans="1:9" ht="45" customHeight="1" x14ac:dyDescent="0.25">
      <c r="A87" s="80"/>
      <c r="B87" s="74"/>
      <c r="C87" s="71"/>
      <c r="D87" s="71"/>
      <c r="E87" s="71"/>
      <c r="F87" s="71"/>
      <c r="G87" s="8" t="s">
        <v>714</v>
      </c>
      <c r="H87" s="9">
        <v>4</v>
      </c>
    </row>
    <row r="88" spans="1:9" ht="15" customHeight="1" x14ac:dyDescent="0.25">
      <c r="A88" s="80"/>
      <c r="B88" s="74"/>
      <c r="C88" s="71"/>
      <c r="D88" s="71"/>
      <c r="E88" s="71"/>
      <c r="F88" s="71"/>
      <c r="G88" s="8" t="s">
        <v>713</v>
      </c>
      <c r="H88" s="9">
        <v>4</v>
      </c>
    </row>
    <row r="89" spans="1:9" ht="30" customHeight="1" x14ac:dyDescent="0.25">
      <c r="A89" s="80"/>
      <c r="B89" s="74"/>
      <c r="C89" s="71"/>
      <c r="D89" s="71"/>
      <c r="E89" s="71"/>
      <c r="F89" s="71"/>
      <c r="G89" s="8" t="s">
        <v>712</v>
      </c>
      <c r="H89" s="9">
        <v>2</v>
      </c>
    </row>
    <row r="90" spans="1:9" ht="30" customHeight="1" x14ac:dyDescent="0.25">
      <c r="A90" s="80"/>
      <c r="B90" s="74"/>
      <c r="C90" s="71"/>
      <c r="D90" s="71"/>
      <c r="E90" s="71"/>
      <c r="F90" s="71"/>
      <c r="G90" s="8" t="s">
        <v>711</v>
      </c>
      <c r="H90" s="9">
        <v>2</v>
      </c>
    </row>
    <row r="91" spans="1:9" ht="75" customHeight="1" x14ac:dyDescent="0.25">
      <c r="A91" s="80"/>
      <c r="B91" s="74"/>
      <c r="C91" s="71"/>
      <c r="D91" s="71"/>
      <c r="E91" s="71"/>
      <c r="F91" s="71"/>
      <c r="G91" s="8" t="s">
        <v>691</v>
      </c>
      <c r="H91" s="9">
        <v>1</v>
      </c>
    </row>
    <row r="92" spans="1:9" ht="30" customHeight="1" thickBot="1" x14ac:dyDescent="0.3">
      <c r="A92" s="80"/>
      <c r="B92" s="74"/>
      <c r="C92" s="71"/>
      <c r="D92" s="71"/>
      <c r="E92" s="71"/>
      <c r="F92" s="71"/>
      <c r="G92" s="8" t="s">
        <v>690</v>
      </c>
      <c r="H92" s="9">
        <v>1</v>
      </c>
    </row>
    <row r="93" spans="1:9" ht="15" customHeight="1" x14ac:dyDescent="0.25">
      <c r="A93" s="80"/>
      <c r="B93" s="74"/>
      <c r="C93" s="71"/>
      <c r="D93" s="71"/>
      <c r="E93" s="71"/>
      <c r="F93" s="71"/>
      <c r="G93" s="110" t="s">
        <v>710</v>
      </c>
      <c r="H93" s="111"/>
    </row>
    <row r="94" spans="1:9" ht="15" customHeight="1" x14ac:dyDescent="0.25">
      <c r="A94" s="80"/>
      <c r="B94" s="74"/>
      <c r="C94" s="71"/>
      <c r="D94" s="71"/>
      <c r="E94" s="71"/>
      <c r="F94" s="71"/>
      <c r="G94" s="8" t="s">
        <v>709</v>
      </c>
      <c r="H94" s="9">
        <v>2</v>
      </c>
    </row>
    <row r="95" spans="1:9" ht="15" customHeight="1" x14ac:dyDescent="0.25">
      <c r="A95" s="80"/>
      <c r="B95" s="74"/>
      <c r="C95" s="71"/>
      <c r="D95" s="71"/>
      <c r="E95" s="71"/>
      <c r="F95" s="71"/>
      <c r="G95" s="8" t="s">
        <v>708</v>
      </c>
      <c r="H95" s="9">
        <v>3</v>
      </c>
    </row>
    <row r="96" spans="1:9" ht="45" customHeight="1" x14ac:dyDescent="0.25">
      <c r="A96" s="80"/>
      <c r="B96" s="74"/>
      <c r="C96" s="71"/>
      <c r="D96" s="71"/>
      <c r="E96" s="71"/>
      <c r="F96" s="71"/>
      <c r="G96" s="8" t="s">
        <v>680</v>
      </c>
      <c r="H96" s="18">
        <v>14</v>
      </c>
      <c r="I96" s="53"/>
    </row>
    <row r="97" spans="1:9" ht="45" customHeight="1" thickBot="1" x14ac:dyDescent="0.3">
      <c r="A97" s="80"/>
      <c r="B97" s="74"/>
      <c r="C97" s="71"/>
      <c r="D97" s="71"/>
      <c r="E97" s="71"/>
      <c r="F97" s="71"/>
      <c r="G97" s="8" t="s">
        <v>707</v>
      </c>
      <c r="H97" s="9">
        <v>3</v>
      </c>
    </row>
    <row r="98" spans="1:9" ht="15" customHeight="1" x14ac:dyDescent="0.25">
      <c r="A98" s="80"/>
      <c r="B98" s="74"/>
      <c r="C98" s="71"/>
      <c r="D98" s="71"/>
      <c r="E98" s="71"/>
      <c r="F98" s="71"/>
      <c r="G98" s="110" t="s">
        <v>706</v>
      </c>
      <c r="H98" s="111"/>
    </row>
    <row r="99" spans="1:9" ht="63" x14ac:dyDescent="0.25">
      <c r="A99" s="80"/>
      <c r="B99" s="74"/>
      <c r="C99" s="71"/>
      <c r="D99" s="71"/>
      <c r="E99" s="71"/>
      <c r="F99" s="71"/>
      <c r="G99" s="8" t="s">
        <v>705</v>
      </c>
      <c r="H99" s="9">
        <v>9</v>
      </c>
    </row>
    <row r="100" spans="1:9" ht="110.25" x14ac:dyDescent="0.25">
      <c r="A100" s="80"/>
      <c r="B100" s="74"/>
      <c r="C100" s="71"/>
      <c r="D100" s="71"/>
      <c r="E100" s="71"/>
      <c r="F100" s="71"/>
      <c r="G100" s="8" t="s">
        <v>704</v>
      </c>
      <c r="H100" s="9">
        <v>9</v>
      </c>
    </row>
    <row r="101" spans="1:9" ht="16.5" thickBot="1" x14ac:dyDescent="0.3">
      <c r="A101" s="80"/>
      <c r="B101" s="74"/>
      <c r="C101" s="72"/>
      <c r="D101" s="72"/>
      <c r="E101" s="72"/>
      <c r="F101" s="72"/>
      <c r="G101" s="64" t="s">
        <v>8</v>
      </c>
      <c r="H101" s="66">
        <f>SUM(H87:H92,H94:H97,H99:H100)</f>
        <v>54</v>
      </c>
    </row>
    <row r="102" spans="1:9" ht="69" customHeight="1" thickBot="1" x14ac:dyDescent="0.3">
      <c r="A102" s="81"/>
      <c r="B102" s="75"/>
      <c r="C102" s="68" t="s">
        <v>703</v>
      </c>
      <c r="D102" s="68"/>
      <c r="E102" s="68"/>
      <c r="F102" s="69"/>
      <c r="G102" s="65"/>
      <c r="H102" s="67"/>
    </row>
    <row r="103" spans="1:9" x14ac:dyDescent="0.25">
      <c r="A103" s="79">
        <v>14</v>
      </c>
      <c r="B103" s="73" t="s">
        <v>702</v>
      </c>
      <c r="C103" s="70" t="s">
        <v>701</v>
      </c>
      <c r="D103" s="70" t="s">
        <v>700</v>
      </c>
      <c r="E103" s="70" t="s">
        <v>699</v>
      </c>
      <c r="F103" s="70" t="s">
        <v>698</v>
      </c>
      <c r="G103" s="62" t="s">
        <v>692</v>
      </c>
      <c r="H103" s="63"/>
    </row>
    <row r="104" spans="1:9" ht="94.5" x14ac:dyDescent="0.25">
      <c r="A104" s="80"/>
      <c r="B104" s="74"/>
      <c r="C104" s="71"/>
      <c r="D104" s="71"/>
      <c r="E104" s="71"/>
      <c r="F104" s="71"/>
      <c r="G104" s="8" t="s">
        <v>691</v>
      </c>
      <c r="H104" s="9">
        <v>1</v>
      </c>
    </row>
    <row r="105" spans="1:9" ht="65.25" customHeight="1" thickBot="1" x14ac:dyDescent="0.3">
      <c r="A105" s="80"/>
      <c r="B105" s="74"/>
      <c r="C105" s="72"/>
      <c r="D105" s="72"/>
      <c r="E105" s="72"/>
      <c r="F105" s="72"/>
      <c r="G105" s="64" t="s">
        <v>8</v>
      </c>
      <c r="H105" s="66">
        <f>SUM(H104:H104)</f>
        <v>1</v>
      </c>
    </row>
    <row r="106" spans="1:9" ht="157.5" customHeight="1" thickBot="1" x14ac:dyDescent="0.3">
      <c r="A106" s="81"/>
      <c r="B106" s="75"/>
      <c r="C106" s="68" t="s">
        <v>697</v>
      </c>
      <c r="D106" s="68"/>
      <c r="E106" s="68"/>
      <c r="F106" s="69"/>
      <c r="G106" s="65"/>
      <c r="H106" s="67"/>
      <c r="I106" s="53"/>
    </row>
    <row r="107" spans="1:9" x14ac:dyDescent="0.25">
      <c r="A107" s="79">
        <v>15</v>
      </c>
      <c r="B107" s="73" t="s">
        <v>688</v>
      </c>
      <c r="C107" s="70" t="s">
        <v>696</v>
      </c>
      <c r="D107" s="70" t="s">
        <v>695</v>
      </c>
      <c r="E107" s="70" t="s">
        <v>694</v>
      </c>
      <c r="F107" s="70" t="s">
        <v>693</v>
      </c>
      <c r="G107" s="62" t="s">
        <v>692</v>
      </c>
      <c r="H107" s="63"/>
    </row>
    <row r="108" spans="1:9" ht="94.5" x14ac:dyDescent="0.25">
      <c r="A108" s="80"/>
      <c r="B108" s="74"/>
      <c r="C108" s="71"/>
      <c r="D108" s="71"/>
      <c r="E108" s="71"/>
      <c r="F108" s="71"/>
      <c r="G108" s="8" t="s">
        <v>691</v>
      </c>
      <c r="H108" s="18">
        <v>1</v>
      </c>
      <c r="I108" s="53"/>
    </row>
    <row r="109" spans="1:9" ht="71.25" customHeight="1" thickBot="1" x14ac:dyDescent="0.3">
      <c r="A109" s="80"/>
      <c r="B109" s="74"/>
      <c r="C109" s="71"/>
      <c r="D109" s="71"/>
      <c r="E109" s="71"/>
      <c r="F109" s="71"/>
      <c r="G109" s="8" t="s">
        <v>690</v>
      </c>
      <c r="H109" s="18">
        <v>1</v>
      </c>
      <c r="I109" s="53"/>
    </row>
    <row r="110" spans="1:9" x14ac:dyDescent="0.25">
      <c r="A110" s="80"/>
      <c r="B110" s="74"/>
      <c r="C110" s="71"/>
      <c r="D110" s="71"/>
      <c r="E110" s="71"/>
      <c r="F110" s="71"/>
      <c r="G110" s="110" t="s">
        <v>683</v>
      </c>
      <c r="H110" s="111"/>
    </row>
    <row r="111" spans="1:9" ht="47.25" x14ac:dyDescent="0.25">
      <c r="A111" s="80"/>
      <c r="B111" s="74"/>
      <c r="C111" s="71"/>
      <c r="D111" s="71"/>
      <c r="E111" s="71"/>
      <c r="F111" s="71"/>
      <c r="G111" s="8" t="s">
        <v>385</v>
      </c>
      <c r="H111" s="9">
        <v>1</v>
      </c>
    </row>
    <row r="112" spans="1:9" ht="16.5" thickBot="1" x14ac:dyDescent="0.3">
      <c r="A112" s="80"/>
      <c r="B112" s="74"/>
      <c r="C112" s="72"/>
      <c r="D112" s="72"/>
      <c r="E112" s="72"/>
      <c r="F112" s="72"/>
      <c r="G112" s="64" t="s">
        <v>8</v>
      </c>
      <c r="H112" s="66">
        <f>SUM(H108:H109,H111:H111)</f>
        <v>3</v>
      </c>
    </row>
    <row r="113" spans="1:9" ht="60.75" customHeight="1" thickBot="1" x14ac:dyDescent="0.3">
      <c r="A113" s="81"/>
      <c r="B113" s="75"/>
      <c r="C113" s="68" t="s">
        <v>689</v>
      </c>
      <c r="D113" s="68"/>
      <c r="E113" s="68"/>
      <c r="F113" s="69"/>
      <c r="G113" s="65"/>
      <c r="H113" s="67"/>
    </row>
    <row r="114" spans="1:9" x14ac:dyDescent="0.25">
      <c r="A114" s="79">
        <v>16</v>
      </c>
      <c r="B114" s="73" t="s">
        <v>688</v>
      </c>
      <c r="C114" s="70" t="s">
        <v>687</v>
      </c>
      <c r="D114" s="70" t="s">
        <v>686</v>
      </c>
      <c r="E114" s="70" t="s">
        <v>685</v>
      </c>
      <c r="F114" s="70" t="s">
        <v>684</v>
      </c>
      <c r="G114" s="62" t="s">
        <v>683</v>
      </c>
      <c r="H114" s="63"/>
    </row>
    <row r="115" spans="1:9" ht="111" thickBot="1" x14ac:dyDescent="0.3">
      <c r="A115" s="80"/>
      <c r="B115" s="74"/>
      <c r="C115" s="71"/>
      <c r="D115" s="71"/>
      <c r="E115" s="71"/>
      <c r="F115" s="71"/>
      <c r="G115" s="19" t="s">
        <v>682</v>
      </c>
      <c r="H115" s="52">
        <v>1</v>
      </c>
      <c r="I115" s="51"/>
    </row>
    <row r="116" spans="1:9" x14ac:dyDescent="0.25">
      <c r="A116" s="80"/>
      <c r="B116" s="74"/>
      <c r="C116" s="71"/>
      <c r="D116" s="71"/>
      <c r="E116" s="71"/>
      <c r="F116" s="71"/>
      <c r="G116" s="110" t="s">
        <v>681</v>
      </c>
      <c r="H116" s="111"/>
    </row>
    <row r="117" spans="1:9" ht="47.25" x14ac:dyDescent="0.25">
      <c r="A117" s="80"/>
      <c r="B117" s="74"/>
      <c r="C117" s="71"/>
      <c r="D117" s="71"/>
      <c r="E117" s="71"/>
      <c r="F117" s="71"/>
      <c r="G117" s="8" t="s">
        <v>680</v>
      </c>
      <c r="H117" s="9">
        <v>21</v>
      </c>
      <c r="I117" s="25"/>
    </row>
    <row r="118" spans="1:9" ht="16.5" thickBot="1" x14ac:dyDescent="0.3">
      <c r="A118" s="80"/>
      <c r="B118" s="74"/>
      <c r="C118" s="72"/>
      <c r="D118" s="72"/>
      <c r="E118" s="72"/>
      <c r="F118" s="72"/>
      <c r="G118" s="64" t="s">
        <v>8</v>
      </c>
      <c r="H118" s="66">
        <f>SUM(H115:H115,H117:H117)</f>
        <v>22</v>
      </c>
    </row>
    <row r="119" spans="1:9" ht="96" customHeight="1" thickBot="1" x14ac:dyDescent="0.3">
      <c r="A119" s="81"/>
      <c r="B119" s="75"/>
      <c r="C119" s="68" t="s">
        <v>679</v>
      </c>
      <c r="D119" s="68"/>
      <c r="E119" s="68"/>
      <c r="F119" s="69"/>
      <c r="G119" s="65"/>
      <c r="H119" s="67"/>
    </row>
    <row r="120" spans="1:9" x14ac:dyDescent="0.25">
      <c r="A120" s="79">
        <v>17</v>
      </c>
      <c r="B120" s="73" t="s">
        <v>678</v>
      </c>
      <c r="C120" s="70" t="s">
        <v>677</v>
      </c>
      <c r="D120" s="70" t="s">
        <v>676</v>
      </c>
      <c r="E120" s="70" t="s">
        <v>675</v>
      </c>
      <c r="F120" s="70" t="s">
        <v>674</v>
      </c>
      <c r="G120" s="62" t="s">
        <v>673</v>
      </c>
      <c r="H120" s="63"/>
    </row>
    <row r="121" spans="1:9" x14ac:dyDescent="0.25">
      <c r="A121" s="80"/>
      <c r="B121" s="74"/>
      <c r="C121" s="71"/>
      <c r="D121" s="71"/>
      <c r="E121" s="71"/>
      <c r="F121" s="71"/>
      <c r="G121" s="8" t="s">
        <v>601</v>
      </c>
      <c r="H121" s="9">
        <v>21</v>
      </c>
    </row>
    <row r="122" spans="1:9" ht="63" x14ac:dyDescent="0.25">
      <c r="A122" s="80"/>
      <c r="B122" s="74"/>
      <c r="C122" s="71"/>
      <c r="D122" s="71"/>
      <c r="E122" s="71"/>
      <c r="F122" s="71"/>
      <c r="G122" s="8" t="s">
        <v>672</v>
      </c>
      <c r="H122" s="9">
        <v>10</v>
      </c>
    </row>
    <row r="123" spans="1:9" ht="37.5" customHeight="1" thickBot="1" x14ac:dyDescent="0.3">
      <c r="A123" s="80"/>
      <c r="B123" s="74"/>
      <c r="C123" s="72"/>
      <c r="D123" s="72"/>
      <c r="E123" s="72"/>
      <c r="F123" s="72"/>
      <c r="G123" s="64" t="s">
        <v>8</v>
      </c>
      <c r="H123" s="66">
        <f>SUM(H121:H122)</f>
        <v>31</v>
      </c>
    </row>
    <row r="124" spans="1:9" ht="115.5" customHeight="1" thickBot="1" x14ac:dyDescent="0.3">
      <c r="A124" s="81"/>
      <c r="B124" s="75"/>
      <c r="C124" s="68" t="s">
        <v>671</v>
      </c>
      <c r="D124" s="68"/>
      <c r="E124" s="68"/>
      <c r="F124" s="69"/>
      <c r="G124" s="65"/>
      <c r="H124" s="67"/>
    </row>
    <row r="125" spans="1:9" ht="16.5" thickBot="1" x14ac:dyDescent="0.3">
      <c r="A125" s="102" t="s">
        <v>271</v>
      </c>
      <c r="B125" s="103"/>
      <c r="C125" s="103"/>
      <c r="D125" s="103"/>
      <c r="E125" s="104"/>
      <c r="F125" s="91">
        <f>H123+H118+H112+H105+H101+H84+H77+H72+H65+H58+H50+H41+H34+H27+H21+H14+H5</f>
        <v>614</v>
      </c>
      <c r="G125" s="92"/>
      <c r="H125" s="93"/>
    </row>
    <row r="126" spans="1:9" ht="237.75" customHeight="1" thickBot="1" x14ac:dyDescent="0.3">
      <c r="A126" s="83" t="s">
        <v>9</v>
      </c>
      <c r="B126" s="84"/>
      <c r="C126" s="99" t="s">
        <v>670</v>
      </c>
      <c r="D126" s="100"/>
      <c r="E126" s="100"/>
      <c r="F126" s="101"/>
      <c r="G126" s="14" t="s">
        <v>669</v>
      </c>
      <c r="H126" s="15" t="s">
        <v>668</v>
      </c>
      <c r="I126" s="50"/>
    </row>
    <row r="127" spans="1:9" ht="327" customHeight="1" thickBot="1" x14ac:dyDescent="0.3">
      <c r="A127" s="83" t="s">
        <v>9</v>
      </c>
      <c r="B127" s="84"/>
      <c r="C127" s="99" t="s">
        <v>667</v>
      </c>
      <c r="D127" s="100"/>
      <c r="E127" s="100"/>
      <c r="F127" s="101"/>
      <c r="G127" s="16" t="s">
        <v>666</v>
      </c>
      <c r="H127" s="17" t="s">
        <v>266</v>
      </c>
      <c r="I127" s="50"/>
    </row>
  </sheetData>
  <sheetProtection algorithmName="SHA-512" hashValue="Pri7Kn0xX+SldG0AQPivfh3P+OYo0LAu18n2rXqm62OWdIOOIcjR72ufUsQw6wR2VDIFJOIRvspBp/KOa/lF/g==" saltValue="eRV3DA6C0PZt+88m3J68ng==" spinCount="100000" sheet="1" formatCells="0" formatColumns="0" formatRows="0" insertColumns="0" insertRows="0" deleteRows="0" autoFilter="0"/>
  <autoFilter ref="A1:H463" xr:uid="{00000000-0009-0000-0000-000000000000}"/>
  <mergeCells count="189">
    <mergeCell ref="B86:B102"/>
    <mergeCell ref="G67:H67"/>
    <mergeCell ref="G70:H70"/>
    <mergeCell ref="G72:G73"/>
    <mergeCell ref="H72:H73"/>
    <mergeCell ref="C73:F73"/>
    <mergeCell ref="G74:H74"/>
    <mergeCell ref="G77:G78"/>
    <mergeCell ref="B79:B85"/>
    <mergeCell ref="G79:H79"/>
    <mergeCell ref="G82:H82"/>
    <mergeCell ref="G84:G85"/>
    <mergeCell ref="H84:H85"/>
    <mergeCell ref="C85:F85"/>
    <mergeCell ref="D79:D84"/>
    <mergeCell ref="E79:E84"/>
    <mergeCell ref="B67:B73"/>
    <mergeCell ref="B74:B78"/>
    <mergeCell ref="G86:H86"/>
    <mergeCell ref="G93:H93"/>
    <mergeCell ref="G98:H98"/>
    <mergeCell ref="G101:G102"/>
    <mergeCell ref="H101:H102"/>
    <mergeCell ref="C67:C72"/>
    <mergeCell ref="D74:D77"/>
    <mergeCell ref="E74:E77"/>
    <mergeCell ref="F74:F77"/>
    <mergeCell ref="C79:C84"/>
    <mergeCell ref="H77:H78"/>
    <mergeCell ref="C78:F78"/>
    <mergeCell ref="B60:B66"/>
    <mergeCell ref="G60:H60"/>
    <mergeCell ref="G63:H63"/>
    <mergeCell ref="G65:G66"/>
    <mergeCell ref="H65:H66"/>
    <mergeCell ref="C66:F66"/>
    <mergeCell ref="C60:C65"/>
    <mergeCell ref="D60:D65"/>
    <mergeCell ref="E60:E65"/>
    <mergeCell ref="F60:F65"/>
    <mergeCell ref="B52:B59"/>
    <mergeCell ref="G52:H52"/>
    <mergeCell ref="G55:H55"/>
    <mergeCell ref="G58:G59"/>
    <mergeCell ref="H58:H59"/>
    <mergeCell ref="C59:F59"/>
    <mergeCell ref="C52:C58"/>
    <mergeCell ref="D52:D58"/>
    <mergeCell ref="E52:E58"/>
    <mergeCell ref="F52:F58"/>
    <mergeCell ref="H41:H42"/>
    <mergeCell ref="C42:F42"/>
    <mergeCell ref="C36:C41"/>
    <mergeCell ref="D36:D41"/>
    <mergeCell ref="E36:E41"/>
    <mergeCell ref="F36:F41"/>
    <mergeCell ref="B43:B51"/>
    <mergeCell ref="G43:H43"/>
    <mergeCell ref="G47:H47"/>
    <mergeCell ref="G50:G51"/>
    <mergeCell ref="H50:H51"/>
    <mergeCell ref="C51:F51"/>
    <mergeCell ref="C43:C50"/>
    <mergeCell ref="D43:D50"/>
    <mergeCell ref="E43:E50"/>
    <mergeCell ref="F43:F50"/>
    <mergeCell ref="A86:A102"/>
    <mergeCell ref="A103:A106"/>
    <mergeCell ref="A107:A113"/>
    <mergeCell ref="A114:A119"/>
    <mergeCell ref="A120:A124"/>
    <mergeCell ref="A2:A6"/>
    <mergeCell ref="A7:A15"/>
    <mergeCell ref="A16:A22"/>
    <mergeCell ref="A74:A78"/>
    <mergeCell ref="A79:A85"/>
    <mergeCell ref="A67:A73"/>
    <mergeCell ref="B2:B6"/>
    <mergeCell ref="G2:H2"/>
    <mergeCell ref="G5:G6"/>
    <mergeCell ref="H5:H6"/>
    <mergeCell ref="C6:F6"/>
    <mergeCell ref="C2:C5"/>
    <mergeCell ref="D2:D5"/>
    <mergeCell ref="E2:E5"/>
    <mergeCell ref="F2:F5"/>
    <mergeCell ref="A23:A28"/>
    <mergeCell ref="A29:A35"/>
    <mergeCell ref="A36:A42"/>
    <mergeCell ref="A43:A51"/>
    <mergeCell ref="A52:A59"/>
    <mergeCell ref="A60:A66"/>
    <mergeCell ref="B23:B28"/>
    <mergeCell ref="G23:H23"/>
    <mergeCell ref="G25:H25"/>
    <mergeCell ref="G27:G28"/>
    <mergeCell ref="H27:H28"/>
    <mergeCell ref="C28:F28"/>
    <mergeCell ref="C23:C27"/>
    <mergeCell ref="D23:D27"/>
    <mergeCell ref="F7:F14"/>
    <mergeCell ref="B16:B22"/>
    <mergeCell ref="G16:H16"/>
    <mergeCell ref="G19:H19"/>
    <mergeCell ref="G21:G22"/>
    <mergeCell ref="H21:H22"/>
    <mergeCell ref="C22:F22"/>
    <mergeCell ref="C16:C21"/>
    <mergeCell ref="D16:D21"/>
    <mergeCell ref="E16:E21"/>
    <mergeCell ref="B7:B15"/>
    <mergeCell ref="G7:H7"/>
    <mergeCell ref="G10:H10"/>
    <mergeCell ref="G12:H12"/>
    <mergeCell ref="G14:G15"/>
    <mergeCell ref="H14:H15"/>
    <mergeCell ref="C15:F15"/>
    <mergeCell ref="C7:C14"/>
    <mergeCell ref="D7:D14"/>
    <mergeCell ref="E7:E14"/>
    <mergeCell ref="F16:F21"/>
    <mergeCell ref="B103:B106"/>
    <mergeCell ref="G103:H103"/>
    <mergeCell ref="G105:G106"/>
    <mergeCell ref="H105:H106"/>
    <mergeCell ref="C106:F106"/>
    <mergeCell ref="D67:D72"/>
    <mergeCell ref="E67:E72"/>
    <mergeCell ref="F67:F72"/>
    <mergeCell ref="C74:C77"/>
    <mergeCell ref="E23:E27"/>
    <mergeCell ref="F23:F27"/>
    <mergeCell ref="B29:B35"/>
    <mergeCell ref="G29:H29"/>
    <mergeCell ref="G34:G35"/>
    <mergeCell ref="H34:H35"/>
    <mergeCell ref="C35:F35"/>
    <mergeCell ref="C29:C34"/>
    <mergeCell ref="D29:D34"/>
    <mergeCell ref="E29:E34"/>
    <mergeCell ref="F29:F34"/>
    <mergeCell ref="B36:B42"/>
    <mergeCell ref="G36:H36"/>
    <mergeCell ref="G41:G42"/>
    <mergeCell ref="A127:B127"/>
    <mergeCell ref="C127:F127"/>
    <mergeCell ref="B114:B119"/>
    <mergeCell ref="G114:H114"/>
    <mergeCell ref="G123:G124"/>
    <mergeCell ref="H118:H119"/>
    <mergeCell ref="C119:F119"/>
    <mergeCell ref="B120:B124"/>
    <mergeCell ref="B107:B113"/>
    <mergeCell ref="G107:H107"/>
    <mergeCell ref="G110:H110"/>
    <mergeCell ref="G112:G113"/>
    <mergeCell ref="H112:H113"/>
    <mergeCell ref="C113:F113"/>
    <mergeCell ref="C107:C112"/>
    <mergeCell ref="D107:D112"/>
    <mergeCell ref="E107:E112"/>
    <mergeCell ref="F107:F112"/>
    <mergeCell ref="A125:E125"/>
    <mergeCell ref="F125:H125"/>
    <mergeCell ref="A126:B126"/>
    <mergeCell ref="C126:F126"/>
    <mergeCell ref="H123:H124"/>
    <mergeCell ref="C124:F124"/>
    <mergeCell ref="G120:H120"/>
    <mergeCell ref="C114:C118"/>
    <mergeCell ref="D114:D118"/>
    <mergeCell ref="E114:E118"/>
    <mergeCell ref="F114:F118"/>
    <mergeCell ref="C120:C123"/>
    <mergeCell ref="D120:D123"/>
    <mergeCell ref="E120:E123"/>
    <mergeCell ref="F120:F123"/>
    <mergeCell ref="G116:H116"/>
    <mergeCell ref="G118:G119"/>
    <mergeCell ref="F79:F84"/>
    <mergeCell ref="C86:C101"/>
    <mergeCell ref="D86:D101"/>
    <mergeCell ref="E86:E101"/>
    <mergeCell ref="F86:F101"/>
    <mergeCell ref="C103:C105"/>
    <mergeCell ref="D103:D105"/>
    <mergeCell ref="E103:E105"/>
    <mergeCell ref="F103:F105"/>
    <mergeCell ref="C102:F102"/>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37A9D5-C658-4BDC-B240-DCAF4E39E897}">
  <dimension ref="A1:J170"/>
  <sheetViews>
    <sheetView tabSelected="1" zoomScale="80" zoomScaleNormal="80" workbookViewId="0">
      <selection activeCell="C12" sqref="C12:C16"/>
    </sheetView>
  </sheetViews>
  <sheetFormatPr defaultColWidth="9.140625" defaultRowHeight="15.75" x14ac:dyDescent="0.25"/>
  <cols>
    <col min="1" max="1" width="9.85546875" style="26" customWidth="1"/>
    <col min="2" max="2" width="24" style="27" customWidth="1"/>
    <col min="3" max="3" width="23" style="26" customWidth="1"/>
    <col min="4" max="4" width="28.7109375" style="26" customWidth="1"/>
    <col min="5" max="5" width="24.7109375" style="26" customWidth="1"/>
    <col min="6" max="6" width="28" style="26" customWidth="1"/>
    <col min="7" max="7" width="24" style="26" customWidth="1"/>
    <col min="8" max="8" width="21.28515625" style="26" customWidth="1"/>
    <col min="9" max="9" width="27.85546875" style="25" customWidth="1"/>
    <col min="10" max="10" width="25.5703125" style="25" customWidth="1"/>
    <col min="11" max="11" width="15.85546875" style="25" customWidth="1"/>
    <col min="12" max="16384" width="9.140625" style="25"/>
  </cols>
  <sheetData>
    <row r="1" spans="1:10" s="41" customFormat="1" ht="48" thickBot="1" x14ac:dyDescent="0.3">
      <c r="A1" s="48" t="s">
        <v>0</v>
      </c>
      <c r="B1" s="47" t="s">
        <v>1</v>
      </c>
      <c r="C1" s="46" t="s">
        <v>2</v>
      </c>
      <c r="D1" s="45" t="s">
        <v>3</v>
      </c>
      <c r="E1" s="45" t="s">
        <v>4</v>
      </c>
      <c r="F1" s="45" t="s">
        <v>5</v>
      </c>
      <c r="G1" s="44" t="s">
        <v>6</v>
      </c>
      <c r="H1" s="43" t="s">
        <v>7</v>
      </c>
      <c r="I1" s="42"/>
    </row>
    <row r="2" spans="1:10" x14ac:dyDescent="0.25">
      <c r="A2" s="124">
        <v>1</v>
      </c>
      <c r="B2" s="127" t="s">
        <v>545</v>
      </c>
      <c r="C2" s="112" t="s">
        <v>665</v>
      </c>
      <c r="D2" s="112" t="s">
        <v>664</v>
      </c>
      <c r="E2" s="112" t="s">
        <v>663</v>
      </c>
      <c r="F2" s="112" t="s">
        <v>662</v>
      </c>
      <c r="G2" s="122" t="s">
        <v>565</v>
      </c>
      <c r="H2" s="123"/>
      <c r="I2" s="40"/>
      <c r="J2" s="34"/>
    </row>
    <row r="3" spans="1:10" ht="158.25" thickBot="1" x14ac:dyDescent="0.3">
      <c r="A3" s="125"/>
      <c r="B3" s="128"/>
      <c r="C3" s="113"/>
      <c r="D3" s="113"/>
      <c r="E3" s="113"/>
      <c r="F3" s="113"/>
      <c r="G3" s="36" t="s">
        <v>661</v>
      </c>
      <c r="H3" s="35">
        <v>1</v>
      </c>
      <c r="J3" s="34"/>
    </row>
    <row r="4" spans="1:10" x14ac:dyDescent="0.25">
      <c r="A4" s="125"/>
      <c r="B4" s="128"/>
      <c r="C4" s="113"/>
      <c r="D4" s="113"/>
      <c r="E4" s="113"/>
      <c r="F4" s="113"/>
      <c r="G4" s="130" t="s">
        <v>537</v>
      </c>
      <c r="H4" s="131"/>
    </row>
    <row r="5" spans="1:10" x14ac:dyDescent="0.25">
      <c r="A5" s="125"/>
      <c r="B5" s="128"/>
      <c r="C5" s="113"/>
      <c r="D5" s="113"/>
      <c r="E5" s="113"/>
      <c r="F5" s="113"/>
      <c r="G5" s="36" t="s">
        <v>536</v>
      </c>
      <c r="H5" s="35">
        <v>4</v>
      </c>
      <c r="I5" s="34"/>
      <c r="J5" s="34"/>
    </row>
    <row r="6" spans="1:10" ht="16.5" thickBot="1" x14ac:dyDescent="0.3">
      <c r="A6" s="125"/>
      <c r="B6" s="128"/>
      <c r="C6" s="114"/>
      <c r="D6" s="114"/>
      <c r="E6" s="114"/>
      <c r="F6" s="114"/>
      <c r="G6" s="132" t="s">
        <v>8</v>
      </c>
      <c r="H6" s="134">
        <f>SUM(H3:H3,H5:H5,)</f>
        <v>5</v>
      </c>
    </row>
    <row r="7" spans="1:10" ht="105.75" customHeight="1" thickBot="1" x14ac:dyDescent="0.3">
      <c r="A7" s="126"/>
      <c r="B7" s="129"/>
      <c r="C7" s="115" t="s">
        <v>660</v>
      </c>
      <c r="D7" s="115"/>
      <c r="E7" s="115"/>
      <c r="F7" s="116"/>
      <c r="G7" s="133"/>
      <c r="H7" s="135"/>
    </row>
    <row r="8" spans="1:10" x14ac:dyDescent="0.25">
      <c r="A8" s="124">
        <v>2</v>
      </c>
      <c r="B8" s="127" t="s">
        <v>545</v>
      </c>
      <c r="C8" s="112" t="s">
        <v>659</v>
      </c>
      <c r="D8" s="112" t="s">
        <v>658</v>
      </c>
      <c r="E8" s="112" t="s">
        <v>657</v>
      </c>
      <c r="F8" s="112" t="s">
        <v>656</v>
      </c>
      <c r="G8" s="122" t="s">
        <v>550</v>
      </c>
      <c r="H8" s="123"/>
    </row>
    <row r="9" spans="1:10" ht="63" x14ac:dyDescent="0.25">
      <c r="A9" s="125"/>
      <c r="B9" s="128"/>
      <c r="C9" s="113"/>
      <c r="D9" s="113"/>
      <c r="E9" s="113"/>
      <c r="F9" s="113"/>
      <c r="G9" s="38" t="s">
        <v>655</v>
      </c>
      <c r="H9" s="37">
        <v>2</v>
      </c>
    </row>
    <row r="10" spans="1:10" ht="39.75" customHeight="1" thickBot="1" x14ac:dyDescent="0.3">
      <c r="A10" s="125"/>
      <c r="B10" s="128"/>
      <c r="C10" s="114"/>
      <c r="D10" s="114"/>
      <c r="E10" s="114"/>
      <c r="F10" s="114"/>
      <c r="G10" s="132" t="s">
        <v>8</v>
      </c>
      <c r="H10" s="134">
        <f>SUM(H9:H9,)</f>
        <v>2</v>
      </c>
    </row>
    <row r="11" spans="1:10" ht="94.5" customHeight="1" thickBot="1" x14ac:dyDescent="0.3">
      <c r="A11" s="126"/>
      <c r="B11" s="129"/>
      <c r="C11" s="115" t="s">
        <v>654</v>
      </c>
      <c r="D11" s="115"/>
      <c r="E11" s="115"/>
      <c r="F11" s="116"/>
      <c r="G11" s="133"/>
      <c r="H11" s="135"/>
    </row>
    <row r="12" spans="1:10" x14ac:dyDescent="0.25">
      <c r="A12" s="124">
        <v>3</v>
      </c>
      <c r="B12" s="127" t="s">
        <v>653</v>
      </c>
      <c r="C12" s="112" t="s">
        <v>652</v>
      </c>
      <c r="D12" s="112" t="s">
        <v>651</v>
      </c>
      <c r="E12" s="112" t="s">
        <v>650</v>
      </c>
      <c r="F12" s="112" t="s">
        <v>649</v>
      </c>
      <c r="G12" s="122" t="s">
        <v>648</v>
      </c>
      <c r="H12" s="123"/>
    </row>
    <row r="13" spans="1:10" x14ac:dyDescent="0.25">
      <c r="A13" s="125"/>
      <c r="B13" s="128"/>
      <c r="C13" s="113"/>
      <c r="D13" s="113"/>
      <c r="E13" s="113"/>
      <c r="F13" s="113"/>
      <c r="G13" s="38" t="s">
        <v>647</v>
      </c>
      <c r="H13" s="37">
        <v>1</v>
      </c>
      <c r="J13" s="25" t="s">
        <v>646</v>
      </c>
    </row>
    <row r="14" spans="1:10" x14ac:dyDescent="0.25">
      <c r="A14" s="125"/>
      <c r="B14" s="128"/>
      <c r="C14" s="113"/>
      <c r="D14" s="113"/>
      <c r="E14" s="113"/>
      <c r="F14" s="113"/>
      <c r="G14" s="38" t="s">
        <v>645</v>
      </c>
      <c r="H14" s="37">
        <v>1</v>
      </c>
    </row>
    <row r="15" spans="1:10" ht="47.25" x14ac:dyDescent="0.25">
      <c r="A15" s="125"/>
      <c r="B15" s="128"/>
      <c r="C15" s="113"/>
      <c r="D15" s="113"/>
      <c r="E15" s="113"/>
      <c r="F15" s="113"/>
      <c r="G15" s="38" t="s">
        <v>644</v>
      </c>
      <c r="H15" s="37">
        <v>1</v>
      </c>
    </row>
    <row r="16" spans="1:10" ht="16.5" thickBot="1" x14ac:dyDescent="0.3">
      <c r="A16" s="125"/>
      <c r="B16" s="128"/>
      <c r="C16" s="114"/>
      <c r="D16" s="114"/>
      <c r="E16" s="114"/>
      <c r="F16" s="114"/>
      <c r="G16" s="132" t="s">
        <v>8</v>
      </c>
      <c r="H16" s="134">
        <f>SUM(H13:H15,)</f>
        <v>3</v>
      </c>
    </row>
    <row r="17" spans="1:10" ht="89.25" customHeight="1" thickBot="1" x14ac:dyDescent="0.3">
      <c r="A17" s="126"/>
      <c r="B17" s="129"/>
      <c r="C17" s="115" t="s">
        <v>643</v>
      </c>
      <c r="D17" s="115"/>
      <c r="E17" s="115"/>
      <c r="F17" s="116"/>
      <c r="G17" s="133"/>
      <c r="H17" s="135"/>
    </row>
    <row r="18" spans="1:10" x14ac:dyDescent="0.25">
      <c r="A18" s="124">
        <v>4</v>
      </c>
      <c r="B18" s="127" t="s">
        <v>635</v>
      </c>
      <c r="C18" s="112" t="s">
        <v>642</v>
      </c>
      <c r="D18" s="112" t="s">
        <v>641</v>
      </c>
      <c r="E18" s="112" t="s">
        <v>632</v>
      </c>
      <c r="F18" s="112" t="s">
        <v>631</v>
      </c>
      <c r="G18" s="122" t="s">
        <v>565</v>
      </c>
      <c r="H18" s="123"/>
    </row>
    <row r="19" spans="1:10" ht="31.5" x14ac:dyDescent="0.25">
      <c r="A19" s="125"/>
      <c r="B19" s="128"/>
      <c r="C19" s="113"/>
      <c r="D19" s="113"/>
      <c r="E19" s="113"/>
      <c r="F19" s="113"/>
      <c r="G19" s="38" t="s">
        <v>618</v>
      </c>
      <c r="H19" s="37">
        <v>1</v>
      </c>
    </row>
    <row r="20" spans="1:10" ht="16.5" thickBot="1" x14ac:dyDescent="0.3">
      <c r="A20" s="125"/>
      <c r="B20" s="128"/>
      <c r="C20" s="113"/>
      <c r="D20" s="113"/>
      <c r="E20" s="113"/>
      <c r="F20" s="113"/>
      <c r="G20" s="38" t="s">
        <v>601</v>
      </c>
      <c r="H20" s="37">
        <v>5</v>
      </c>
    </row>
    <row r="21" spans="1:10" x14ac:dyDescent="0.25">
      <c r="A21" s="125"/>
      <c r="B21" s="128"/>
      <c r="C21" s="113"/>
      <c r="D21" s="113"/>
      <c r="E21" s="113"/>
      <c r="F21" s="113"/>
      <c r="G21" s="122" t="s">
        <v>610</v>
      </c>
      <c r="H21" s="123"/>
    </row>
    <row r="22" spans="1:10" ht="32.25" thickBot="1" x14ac:dyDescent="0.3">
      <c r="A22" s="125"/>
      <c r="B22" s="128"/>
      <c r="C22" s="113"/>
      <c r="D22" s="113"/>
      <c r="E22" s="113"/>
      <c r="F22" s="113"/>
      <c r="G22" s="38" t="s">
        <v>640</v>
      </c>
      <c r="H22" s="37">
        <v>5</v>
      </c>
    </row>
    <row r="23" spans="1:10" x14ac:dyDescent="0.25">
      <c r="A23" s="125"/>
      <c r="B23" s="128"/>
      <c r="C23" s="113"/>
      <c r="D23" s="113"/>
      <c r="E23" s="113"/>
      <c r="F23" s="113"/>
      <c r="G23" s="122" t="s">
        <v>550</v>
      </c>
      <c r="H23" s="123"/>
    </row>
    <row r="24" spans="1:10" ht="31.5" x14ac:dyDescent="0.25">
      <c r="A24" s="125"/>
      <c r="B24" s="128"/>
      <c r="C24" s="113"/>
      <c r="D24" s="113"/>
      <c r="E24" s="113"/>
      <c r="F24" s="113"/>
      <c r="G24" s="38" t="s">
        <v>630</v>
      </c>
      <c r="H24" s="35">
        <v>1</v>
      </c>
      <c r="I24" s="34"/>
      <c r="J24" s="34"/>
    </row>
    <row r="25" spans="1:10" ht="31.5" x14ac:dyDescent="0.25">
      <c r="A25" s="125"/>
      <c r="B25" s="128"/>
      <c r="C25" s="113"/>
      <c r="D25" s="113"/>
      <c r="E25" s="113"/>
      <c r="F25" s="113"/>
      <c r="G25" s="38" t="s">
        <v>574</v>
      </c>
      <c r="H25" s="37">
        <v>20</v>
      </c>
    </row>
    <row r="26" spans="1:10" x14ac:dyDescent="0.25">
      <c r="A26" s="125"/>
      <c r="B26" s="128"/>
      <c r="C26" s="113"/>
      <c r="D26" s="113"/>
      <c r="E26" s="113"/>
      <c r="F26" s="113"/>
      <c r="G26" s="38" t="s">
        <v>601</v>
      </c>
      <c r="H26" s="37">
        <v>35</v>
      </c>
    </row>
    <row r="27" spans="1:10" ht="16.5" thickBot="1" x14ac:dyDescent="0.3">
      <c r="A27" s="125"/>
      <c r="B27" s="128"/>
      <c r="C27" s="114"/>
      <c r="D27" s="114"/>
      <c r="E27" s="114"/>
      <c r="F27" s="114"/>
      <c r="G27" s="132" t="s">
        <v>8</v>
      </c>
      <c r="H27" s="134">
        <f>SUM(H19:H20,H22:H22,H24:H26,)</f>
        <v>67</v>
      </c>
    </row>
    <row r="28" spans="1:10" ht="84" customHeight="1" thickBot="1" x14ac:dyDescent="0.3">
      <c r="A28" s="126"/>
      <c r="B28" s="129"/>
      <c r="C28" s="115" t="s">
        <v>639</v>
      </c>
      <c r="D28" s="115"/>
      <c r="E28" s="115"/>
      <c r="F28" s="116"/>
      <c r="G28" s="133"/>
      <c r="H28" s="135"/>
    </row>
    <row r="29" spans="1:10" x14ac:dyDescent="0.25">
      <c r="A29" s="124">
        <v>5</v>
      </c>
      <c r="B29" s="127" t="s">
        <v>635</v>
      </c>
      <c r="C29" s="112" t="s">
        <v>638</v>
      </c>
      <c r="D29" s="112" t="s">
        <v>637</v>
      </c>
      <c r="E29" s="112" t="s">
        <v>632</v>
      </c>
      <c r="F29" s="112" t="s">
        <v>631</v>
      </c>
      <c r="G29" s="122" t="s">
        <v>565</v>
      </c>
      <c r="H29" s="123"/>
    </row>
    <row r="30" spans="1:10" ht="31.5" x14ac:dyDescent="0.25">
      <c r="A30" s="125"/>
      <c r="B30" s="128"/>
      <c r="C30" s="113"/>
      <c r="D30" s="113"/>
      <c r="E30" s="113"/>
      <c r="F30" s="113"/>
      <c r="G30" s="38" t="s">
        <v>618</v>
      </c>
      <c r="H30" s="37">
        <v>1</v>
      </c>
    </row>
    <row r="31" spans="1:10" ht="16.5" thickBot="1" x14ac:dyDescent="0.3">
      <c r="A31" s="125"/>
      <c r="B31" s="128"/>
      <c r="C31" s="113"/>
      <c r="D31" s="113"/>
      <c r="E31" s="113"/>
      <c r="F31" s="113"/>
      <c r="G31" s="38" t="s">
        <v>601</v>
      </c>
      <c r="H31" s="37">
        <v>5</v>
      </c>
    </row>
    <row r="32" spans="1:10" x14ac:dyDescent="0.25">
      <c r="A32" s="125"/>
      <c r="B32" s="128"/>
      <c r="C32" s="113"/>
      <c r="D32" s="113"/>
      <c r="E32" s="113"/>
      <c r="F32" s="113"/>
      <c r="G32" s="122" t="s">
        <v>550</v>
      </c>
      <c r="H32" s="123"/>
    </row>
    <row r="33" spans="1:10" ht="31.5" x14ac:dyDescent="0.25">
      <c r="A33" s="125"/>
      <c r="B33" s="128"/>
      <c r="C33" s="113"/>
      <c r="D33" s="113"/>
      <c r="E33" s="113"/>
      <c r="F33" s="113"/>
      <c r="G33" s="38" t="s">
        <v>630</v>
      </c>
      <c r="H33" s="37">
        <v>2</v>
      </c>
    </row>
    <row r="34" spans="1:10" ht="31.5" x14ac:dyDescent="0.25">
      <c r="A34" s="125"/>
      <c r="B34" s="128"/>
      <c r="C34" s="113"/>
      <c r="D34" s="113"/>
      <c r="E34" s="113"/>
      <c r="F34" s="113"/>
      <c r="G34" s="38" t="s">
        <v>586</v>
      </c>
      <c r="H34" s="37">
        <v>10</v>
      </c>
    </row>
    <row r="35" spans="1:10" x14ac:dyDescent="0.25">
      <c r="A35" s="125"/>
      <c r="B35" s="128"/>
      <c r="C35" s="113"/>
      <c r="D35" s="113"/>
      <c r="E35" s="113"/>
      <c r="F35" s="113"/>
      <c r="G35" s="38" t="s">
        <v>601</v>
      </c>
      <c r="H35" s="35">
        <v>21</v>
      </c>
      <c r="I35" s="34"/>
      <c r="J35" s="34"/>
    </row>
    <row r="36" spans="1:10" ht="16.5" thickBot="1" x14ac:dyDescent="0.3">
      <c r="A36" s="125"/>
      <c r="B36" s="128"/>
      <c r="C36" s="114"/>
      <c r="D36" s="114"/>
      <c r="E36" s="114"/>
      <c r="F36" s="114"/>
      <c r="G36" s="132" t="s">
        <v>8</v>
      </c>
      <c r="H36" s="134">
        <f>SUM(H30:H31,H33:H35,)</f>
        <v>39</v>
      </c>
    </row>
    <row r="37" spans="1:10" ht="77.25" customHeight="1" thickBot="1" x14ac:dyDescent="0.3">
      <c r="A37" s="126"/>
      <c r="B37" s="129"/>
      <c r="C37" s="115" t="s">
        <v>636</v>
      </c>
      <c r="D37" s="115"/>
      <c r="E37" s="115"/>
      <c r="F37" s="116"/>
      <c r="G37" s="133"/>
      <c r="H37" s="135"/>
    </row>
    <row r="38" spans="1:10" x14ac:dyDescent="0.25">
      <c r="A38" s="124">
        <v>6</v>
      </c>
      <c r="B38" s="127" t="s">
        <v>635</v>
      </c>
      <c r="C38" s="112" t="s">
        <v>634</v>
      </c>
      <c r="D38" s="112" t="s">
        <v>633</v>
      </c>
      <c r="E38" s="112" t="s">
        <v>632</v>
      </c>
      <c r="F38" s="112" t="s">
        <v>631</v>
      </c>
      <c r="G38" s="122" t="s">
        <v>565</v>
      </c>
      <c r="H38" s="123"/>
    </row>
    <row r="39" spans="1:10" ht="31.5" x14ac:dyDescent="0.25">
      <c r="A39" s="125"/>
      <c r="B39" s="128"/>
      <c r="C39" s="113"/>
      <c r="D39" s="113"/>
      <c r="E39" s="113"/>
      <c r="F39" s="113"/>
      <c r="G39" s="36" t="s">
        <v>618</v>
      </c>
      <c r="H39" s="35">
        <v>1</v>
      </c>
    </row>
    <row r="40" spans="1:10" ht="16.5" thickBot="1" x14ac:dyDescent="0.3">
      <c r="A40" s="125"/>
      <c r="B40" s="128"/>
      <c r="C40" s="113"/>
      <c r="D40" s="113"/>
      <c r="E40" s="113"/>
      <c r="F40" s="113"/>
      <c r="G40" s="36" t="s">
        <v>601</v>
      </c>
      <c r="H40" s="35">
        <v>5</v>
      </c>
    </row>
    <row r="41" spans="1:10" x14ac:dyDescent="0.25">
      <c r="A41" s="125"/>
      <c r="B41" s="128"/>
      <c r="C41" s="113"/>
      <c r="D41" s="113"/>
      <c r="E41" s="113"/>
      <c r="F41" s="113"/>
      <c r="G41" s="130" t="s">
        <v>550</v>
      </c>
      <c r="H41" s="131"/>
    </row>
    <row r="42" spans="1:10" ht="31.5" x14ac:dyDescent="0.25">
      <c r="A42" s="125"/>
      <c r="B42" s="128"/>
      <c r="C42" s="113"/>
      <c r="D42" s="113"/>
      <c r="E42" s="113"/>
      <c r="F42" s="113"/>
      <c r="G42" s="36" t="s">
        <v>630</v>
      </c>
      <c r="H42" s="35">
        <v>2</v>
      </c>
    </row>
    <row r="43" spans="1:10" ht="31.5" x14ac:dyDescent="0.25">
      <c r="A43" s="125"/>
      <c r="B43" s="128"/>
      <c r="C43" s="113"/>
      <c r="D43" s="113"/>
      <c r="E43" s="113"/>
      <c r="F43" s="113"/>
      <c r="G43" s="36" t="s">
        <v>585</v>
      </c>
      <c r="H43" s="35">
        <v>8</v>
      </c>
    </row>
    <row r="44" spans="1:10" x14ac:dyDescent="0.25">
      <c r="A44" s="125"/>
      <c r="B44" s="128"/>
      <c r="C44" s="113"/>
      <c r="D44" s="113"/>
      <c r="E44" s="113"/>
      <c r="F44" s="113"/>
      <c r="G44" s="36" t="s">
        <v>601</v>
      </c>
      <c r="H44" s="35">
        <v>14</v>
      </c>
      <c r="I44" s="34"/>
      <c r="J44" s="34"/>
    </row>
    <row r="45" spans="1:10" ht="16.5" thickBot="1" x14ac:dyDescent="0.3">
      <c r="A45" s="125"/>
      <c r="B45" s="128"/>
      <c r="C45" s="114"/>
      <c r="D45" s="114"/>
      <c r="E45" s="114"/>
      <c r="F45" s="114"/>
      <c r="G45" s="132" t="s">
        <v>8</v>
      </c>
      <c r="H45" s="134">
        <f>SUM(H39:H40,H42:H44,)</f>
        <v>30</v>
      </c>
    </row>
    <row r="46" spans="1:10" ht="92.25" customHeight="1" thickBot="1" x14ac:dyDescent="0.3">
      <c r="A46" s="126"/>
      <c r="B46" s="129"/>
      <c r="C46" s="115" t="s">
        <v>629</v>
      </c>
      <c r="D46" s="115"/>
      <c r="E46" s="115"/>
      <c r="F46" s="116"/>
      <c r="G46" s="133"/>
      <c r="H46" s="135"/>
    </row>
    <row r="47" spans="1:10" x14ac:dyDescent="0.25">
      <c r="A47" s="124">
        <v>7</v>
      </c>
      <c r="B47" s="127" t="s">
        <v>579</v>
      </c>
      <c r="C47" s="112" t="s">
        <v>628</v>
      </c>
      <c r="D47" s="112" t="s">
        <v>627</v>
      </c>
      <c r="E47" s="112" t="s">
        <v>626</v>
      </c>
      <c r="F47" s="112" t="s">
        <v>625</v>
      </c>
      <c r="G47" s="122" t="s">
        <v>565</v>
      </c>
      <c r="H47" s="123"/>
    </row>
    <row r="48" spans="1:10" x14ac:dyDescent="0.25">
      <c r="A48" s="125"/>
      <c r="B48" s="128"/>
      <c r="C48" s="113"/>
      <c r="D48" s="113"/>
      <c r="E48" s="113"/>
      <c r="F48" s="113"/>
      <c r="G48" s="38" t="s">
        <v>573</v>
      </c>
      <c r="H48" s="37">
        <v>5</v>
      </c>
    </row>
    <row r="49" spans="1:10" ht="16.5" thickBot="1" x14ac:dyDescent="0.3">
      <c r="A49" s="125"/>
      <c r="B49" s="128"/>
      <c r="C49" s="113"/>
      <c r="D49" s="113"/>
      <c r="E49" s="113"/>
      <c r="F49" s="113"/>
      <c r="G49" s="38" t="s">
        <v>601</v>
      </c>
      <c r="H49" s="37">
        <v>5</v>
      </c>
    </row>
    <row r="50" spans="1:10" x14ac:dyDescent="0.25">
      <c r="A50" s="125"/>
      <c r="B50" s="128"/>
      <c r="C50" s="113"/>
      <c r="D50" s="113"/>
      <c r="E50" s="113"/>
      <c r="F50" s="113"/>
      <c r="G50" s="122" t="s">
        <v>610</v>
      </c>
      <c r="H50" s="123"/>
    </row>
    <row r="51" spans="1:10" ht="70.349999999999994" customHeight="1" thickBot="1" x14ac:dyDescent="0.3">
      <c r="A51" s="125"/>
      <c r="B51" s="128"/>
      <c r="C51" s="113"/>
      <c r="D51" s="113"/>
      <c r="E51" s="113"/>
      <c r="F51" s="113"/>
      <c r="G51" s="38" t="s">
        <v>624</v>
      </c>
      <c r="H51" s="37">
        <v>4</v>
      </c>
    </row>
    <row r="52" spans="1:10" x14ac:dyDescent="0.25">
      <c r="A52" s="125"/>
      <c r="B52" s="128"/>
      <c r="C52" s="113"/>
      <c r="D52" s="113"/>
      <c r="E52" s="113"/>
      <c r="F52" s="113"/>
      <c r="G52" s="122" t="s">
        <v>550</v>
      </c>
      <c r="H52" s="123"/>
    </row>
    <row r="53" spans="1:10" ht="31.5" x14ac:dyDescent="0.25">
      <c r="A53" s="125"/>
      <c r="B53" s="128"/>
      <c r="C53" s="113"/>
      <c r="D53" s="113"/>
      <c r="E53" s="113"/>
      <c r="F53" s="113"/>
      <c r="G53" s="38" t="s">
        <v>584</v>
      </c>
      <c r="H53" s="35">
        <v>14</v>
      </c>
    </row>
    <row r="54" spans="1:10" x14ac:dyDescent="0.25">
      <c r="A54" s="125"/>
      <c r="B54" s="128"/>
      <c r="C54" s="113"/>
      <c r="D54" s="113"/>
      <c r="E54" s="113"/>
      <c r="F54" s="113"/>
      <c r="G54" s="38" t="s">
        <v>601</v>
      </c>
      <c r="H54" s="35">
        <v>28</v>
      </c>
      <c r="J54" s="34"/>
    </row>
    <row r="55" spans="1:10" ht="16.5" thickBot="1" x14ac:dyDescent="0.3">
      <c r="A55" s="125"/>
      <c r="B55" s="128"/>
      <c r="C55" s="114"/>
      <c r="D55" s="114"/>
      <c r="E55" s="114"/>
      <c r="F55" s="114"/>
      <c r="G55" s="132" t="s">
        <v>8</v>
      </c>
      <c r="H55" s="134">
        <f>SUM(H48:H49,H51:H51,H53:H54,)</f>
        <v>56</v>
      </c>
    </row>
    <row r="56" spans="1:10" ht="102" customHeight="1" thickBot="1" x14ac:dyDescent="0.3">
      <c r="A56" s="126"/>
      <c r="B56" s="129"/>
      <c r="C56" s="115" t="s">
        <v>623</v>
      </c>
      <c r="D56" s="115"/>
      <c r="E56" s="115"/>
      <c r="F56" s="116"/>
      <c r="G56" s="133"/>
      <c r="H56" s="135"/>
    </row>
    <row r="57" spans="1:10" x14ac:dyDescent="0.25">
      <c r="A57" s="124">
        <v>8</v>
      </c>
      <c r="B57" s="127" t="s">
        <v>579</v>
      </c>
      <c r="C57" s="112" t="s">
        <v>622</v>
      </c>
      <c r="D57" s="112" t="s">
        <v>621</v>
      </c>
      <c r="E57" s="112" t="s">
        <v>620</v>
      </c>
      <c r="F57" s="112" t="s">
        <v>619</v>
      </c>
      <c r="G57" s="122" t="s">
        <v>565</v>
      </c>
      <c r="H57" s="123"/>
    </row>
    <row r="58" spans="1:10" ht="31.5" x14ac:dyDescent="0.25">
      <c r="A58" s="125"/>
      <c r="B58" s="128"/>
      <c r="C58" s="113"/>
      <c r="D58" s="113"/>
      <c r="E58" s="113"/>
      <c r="F58" s="113"/>
      <c r="G58" s="36" t="s">
        <v>618</v>
      </c>
      <c r="H58" s="35">
        <v>1</v>
      </c>
    </row>
    <row r="59" spans="1:10" ht="16.5" thickBot="1" x14ac:dyDescent="0.3">
      <c r="A59" s="125"/>
      <c r="B59" s="128"/>
      <c r="C59" s="113"/>
      <c r="D59" s="113"/>
      <c r="E59" s="113"/>
      <c r="F59" s="113"/>
      <c r="G59" s="36" t="s">
        <v>601</v>
      </c>
      <c r="H59" s="35">
        <v>5</v>
      </c>
    </row>
    <row r="60" spans="1:10" x14ac:dyDescent="0.25">
      <c r="A60" s="125"/>
      <c r="B60" s="128"/>
      <c r="C60" s="113"/>
      <c r="D60" s="113"/>
      <c r="E60" s="113"/>
      <c r="F60" s="113"/>
      <c r="G60" s="130" t="s">
        <v>610</v>
      </c>
      <c r="H60" s="131"/>
    </row>
    <row r="61" spans="1:10" ht="32.25" thickBot="1" x14ac:dyDescent="0.3">
      <c r="A61" s="125"/>
      <c r="B61" s="128"/>
      <c r="C61" s="113"/>
      <c r="D61" s="113"/>
      <c r="E61" s="113"/>
      <c r="F61" s="113"/>
      <c r="G61" s="36" t="s">
        <v>617</v>
      </c>
      <c r="H61" s="35">
        <v>4</v>
      </c>
    </row>
    <row r="62" spans="1:10" x14ac:dyDescent="0.25">
      <c r="A62" s="125"/>
      <c r="B62" s="128"/>
      <c r="C62" s="113"/>
      <c r="D62" s="113"/>
      <c r="E62" s="113"/>
      <c r="F62" s="113"/>
      <c r="G62" s="130" t="s">
        <v>550</v>
      </c>
      <c r="H62" s="131"/>
    </row>
    <row r="63" spans="1:10" x14ac:dyDescent="0.25">
      <c r="A63" s="125"/>
      <c r="B63" s="128"/>
      <c r="C63" s="113"/>
      <c r="D63" s="113"/>
      <c r="E63" s="113"/>
      <c r="F63" s="113"/>
      <c r="G63" s="36" t="s">
        <v>572</v>
      </c>
      <c r="H63" s="35">
        <v>7</v>
      </c>
    </row>
    <row r="64" spans="1:10" x14ac:dyDescent="0.25">
      <c r="A64" s="125"/>
      <c r="B64" s="128"/>
      <c r="C64" s="113"/>
      <c r="D64" s="113"/>
      <c r="E64" s="113"/>
      <c r="F64" s="113"/>
      <c r="G64" s="36" t="s">
        <v>601</v>
      </c>
      <c r="H64" s="35">
        <v>14</v>
      </c>
      <c r="J64" s="34"/>
    </row>
    <row r="65" spans="1:10" ht="16.5" thickBot="1" x14ac:dyDescent="0.3">
      <c r="A65" s="125"/>
      <c r="B65" s="128"/>
      <c r="C65" s="114"/>
      <c r="D65" s="114"/>
      <c r="E65" s="114"/>
      <c r="F65" s="114"/>
      <c r="G65" s="132" t="s">
        <v>8</v>
      </c>
      <c r="H65" s="134">
        <f>SUM(H58:H59,H61:H61,H63:H64,)</f>
        <v>31</v>
      </c>
    </row>
    <row r="66" spans="1:10" ht="94.5" customHeight="1" thickBot="1" x14ac:dyDescent="0.3">
      <c r="A66" s="126"/>
      <c r="B66" s="129"/>
      <c r="C66" s="115" t="s">
        <v>616</v>
      </c>
      <c r="D66" s="115"/>
      <c r="E66" s="115"/>
      <c r="F66" s="116"/>
      <c r="G66" s="133"/>
      <c r="H66" s="135"/>
    </row>
    <row r="67" spans="1:10" x14ac:dyDescent="0.25">
      <c r="A67" s="124">
        <v>9</v>
      </c>
      <c r="B67" s="127" t="s">
        <v>579</v>
      </c>
      <c r="C67" s="112" t="s">
        <v>615</v>
      </c>
      <c r="D67" s="112" t="s">
        <v>614</v>
      </c>
      <c r="E67" s="112" t="s">
        <v>613</v>
      </c>
      <c r="F67" s="112" t="s">
        <v>612</v>
      </c>
      <c r="G67" s="122" t="s">
        <v>565</v>
      </c>
      <c r="H67" s="123"/>
    </row>
    <row r="68" spans="1:10" x14ac:dyDescent="0.25">
      <c r="A68" s="125"/>
      <c r="B68" s="128"/>
      <c r="C68" s="113"/>
      <c r="D68" s="113"/>
      <c r="E68" s="113"/>
      <c r="F68" s="113"/>
      <c r="G68" s="36" t="s">
        <v>611</v>
      </c>
      <c r="H68" s="35">
        <v>4</v>
      </c>
    </row>
    <row r="69" spans="1:10" ht="16.5" thickBot="1" x14ac:dyDescent="0.3">
      <c r="A69" s="125"/>
      <c r="B69" s="128"/>
      <c r="C69" s="113"/>
      <c r="D69" s="113"/>
      <c r="E69" s="113"/>
      <c r="F69" s="113"/>
      <c r="G69" s="36" t="s">
        <v>601</v>
      </c>
      <c r="H69" s="35">
        <v>5</v>
      </c>
    </row>
    <row r="70" spans="1:10" x14ac:dyDescent="0.25">
      <c r="A70" s="125"/>
      <c r="B70" s="128"/>
      <c r="C70" s="113"/>
      <c r="D70" s="113"/>
      <c r="E70" s="113"/>
      <c r="F70" s="113"/>
      <c r="G70" s="130" t="s">
        <v>610</v>
      </c>
      <c r="H70" s="131"/>
    </row>
    <row r="71" spans="1:10" ht="32.25" thickBot="1" x14ac:dyDescent="0.3">
      <c r="A71" s="125"/>
      <c r="B71" s="128"/>
      <c r="C71" s="113"/>
      <c r="D71" s="113"/>
      <c r="E71" s="113"/>
      <c r="F71" s="113"/>
      <c r="G71" s="36" t="s">
        <v>609</v>
      </c>
      <c r="H71" s="35">
        <v>4</v>
      </c>
    </row>
    <row r="72" spans="1:10" x14ac:dyDescent="0.25">
      <c r="A72" s="125"/>
      <c r="B72" s="128"/>
      <c r="C72" s="113"/>
      <c r="D72" s="113"/>
      <c r="E72" s="113"/>
      <c r="F72" s="113"/>
      <c r="G72" s="130" t="s">
        <v>550</v>
      </c>
      <c r="H72" s="131"/>
    </row>
    <row r="73" spans="1:10" ht="31.5" x14ac:dyDescent="0.25">
      <c r="A73" s="125"/>
      <c r="B73" s="128"/>
      <c r="C73" s="113"/>
      <c r="D73" s="113"/>
      <c r="E73" s="113"/>
      <c r="F73" s="113"/>
      <c r="G73" s="36" t="s">
        <v>571</v>
      </c>
      <c r="H73" s="35">
        <v>4</v>
      </c>
      <c r="I73" s="34"/>
      <c r="J73" s="34"/>
    </row>
    <row r="74" spans="1:10" x14ac:dyDescent="0.25">
      <c r="A74" s="125"/>
      <c r="B74" s="128"/>
      <c r="C74" s="113"/>
      <c r="D74" s="113"/>
      <c r="E74" s="113"/>
      <c r="F74" s="113"/>
      <c r="G74" s="36" t="s">
        <v>601</v>
      </c>
      <c r="H74" s="35">
        <v>14</v>
      </c>
      <c r="J74" s="34"/>
    </row>
    <row r="75" spans="1:10" ht="16.5" thickBot="1" x14ac:dyDescent="0.3">
      <c r="A75" s="125"/>
      <c r="B75" s="128"/>
      <c r="C75" s="114"/>
      <c r="D75" s="114"/>
      <c r="E75" s="114"/>
      <c r="F75" s="114"/>
      <c r="G75" s="132" t="s">
        <v>8</v>
      </c>
      <c r="H75" s="134">
        <f>SUM(H68:H69,H71:H71,H73:H74,)</f>
        <v>31</v>
      </c>
    </row>
    <row r="76" spans="1:10" ht="87.75" customHeight="1" thickBot="1" x14ac:dyDescent="0.3">
      <c r="A76" s="126"/>
      <c r="B76" s="129"/>
      <c r="C76" s="115" t="s">
        <v>608</v>
      </c>
      <c r="D76" s="115"/>
      <c r="E76" s="115"/>
      <c r="F76" s="116"/>
      <c r="G76" s="133"/>
      <c r="H76" s="135"/>
    </row>
    <row r="77" spans="1:10" x14ac:dyDescent="0.25">
      <c r="A77" s="124">
        <v>10</v>
      </c>
      <c r="B77" s="127" t="s">
        <v>579</v>
      </c>
      <c r="C77" s="112" t="s">
        <v>607</v>
      </c>
      <c r="D77" s="112" t="s">
        <v>606</v>
      </c>
      <c r="E77" s="112" t="s">
        <v>605</v>
      </c>
      <c r="F77" s="112" t="s">
        <v>604</v>
      </c>
      <c r="G77" s="122" t="s">
        <v>565</v>
      </c>
      <c r="H77" s="123"/>
    </row>
    <row r="78" spans="1:10" x14ac:dyDescent="0.25">
      <c r="A78" s="125"/>
      <c r="B78" s="128"/>
      <c r="C78" s="113"/>
      <c r="D78" s="113"/>
      <c r="E78" s="113"/>
      <c r="F78" s="113"/>
      <c r="G78" s="38" t="s">
        <v>603</v>
      </c>
      <c r="H78" s="37">
        <v>1</v>
      </c>
    </row>
    <row r="79" spans="1:10" ht="47.25" x14ac:dyDescent="0.25">
      <c r="A79" s="125"/>
      <c r="B79" s="128"/>
      <c r="C79" s="113"/>
      <c r="D79" s="113"/>
      <c r="E79" s="113"/>
      <c r="F79" s="113"/>
      <c r="G79" s="38" t="s">
        <v>602</v>
      </c>
      <c r="H79" s="37">
        <v>3</v>
      </c>
    </row>
    <row r="80" spans="1:10" ht="16.5" thickBot="1" x14ac:dyDescent="0.3">
      <c r="A80" s="125"/>
      <c r="B80" s="128"/>
      <c r="C80" s="113"/>
      <c r="D80" s="113"/>
      <c r="E80" s="113"/>
      <c r="F80" s="113"/>
      <c r="G80" s="38" t="s">
        <v>601</v>
      </c>
      <c r="H80" s="37">
        <v>5</v>
      </c>
    </row>
    <row r="81" spans="1:10" x14ac:dyDescent="0.25">
      <c r="A81" s="125"/>
      <c r="B81" s="128"/>
      <c r="C81" s="113"/>
      <c r="D81" s="113"/>
      <c r="E81" s="113"/>
      <c r="F81" s="113"/>
      <c r="G81" s="122" t="s">
        <v>550</v>
      </c>
      <c r="H81" s="123"/>
    </row>
    <row r="82" spans="1:10" x14ac:dyDescent="0.25">
      <c r="A82" s="125"/>
      <c r="B82" s="128"/>
      <c r="C82" s="113"/>
      <c r="D82" s="113"/>
      <c r="E82" s="113"/>
      <c r="F82" s="113"/>
      <c r="G82" s="38" t="s">
        <v>601</v>
      </c>
      <c r="H82" s="35">
        <v>19</v>
      </c>
      <c r="J82" s="34"/>
    </row>
    <row r="83" spans="1:10" ht="45" customHeight="1" thickBot="1" x14ac:dyDescent="0.3">
      <c r="A83" s="125"/>
      <c r="B83" s="128"/>
      <c r="C83" s="114"/>
      <c r="D83" s="114"/>
      <c r="E83" s="114"/>
      <c r="F83" s="114"/>
      <c r="G83" s="132" t="s">
        <v>8</v>
      </c>
      <c r="H83" s="134">
        <f>SUM(H78:H80,H82:H82,)</f>
        <v>28</v>
      </c>
    </row>
    <row r="84" spans="1:10" ht="111" customHeight="1" thickBot="1" x14ac:dyDescent="0.3">
      <c r="A84" s="126"/>
      <c r="B84" s="129"/>
      <c r="C84" s="115" t="s">
        <v>600</v>
      </c>
      <c r="D84" s="115"/>
      <c r="E84" s="115"/>
      <c r="F84" s="116"/>
      <c r="G84" s="133"/>
      <c r="H84" s="135"/>
    </row>
    <row r="85" spans="1:10" x14ac:dyDescent="0.25">
      <c r="A85" s="125">
        <v>11</v>
      </c>
      <c r="B85" s="128" t="s">
        <v>579</v>
      </c>
      <c r="C85" s="113" t="s">
        <v>599</v>
      </c>
      <c r="D85" s="113" t="s">
        <v>598</v>
      </c>
      <c r="E85" s="113" t="s">
        <v>597</v>
      </c>
      <c r="F85" s="113" t="s">
        <v>596</v>
      </c>
      <c r="G85" s="122" t="s">
        <v>550</v>
      </c>
      <c r="H85" s="123"/>
    </row>
    <row r="86" spans="1:10" ht="31.5" x14ac:dyDescent="0.25">
      <c r="A86" s="125"/>
      <c r="B86" s="128"/>
      <c r="C86" s="113"/>
      <c r="D86" s="113"/>
      <c r="E86" s="113"/>
      <c r="F86" s="113"/>
      <c r="G86" s="38" t="s">
        <v>574</v>
      </c>
      <c r="H86" s="37">
        <v>5</v>
      </c>
    </row>
    <row r="87" spans="1:10" ht="31.5" x14ac:dyDescent="0.25">
      <c r="A87" s="125"/>
      <c r="B87" s="128"/>
      <c r="C87" s="113"/>
      <c r="D87" s="113"/>
      <c r="E87" s="113"/>
      <c r="F87" s="113"/>
      <c r="G87" s="38" t="s">
        <v>586</v>
      </c>
      <c r="H87" s="37">
        <v>3</v>
      </c>
    </row>
    <row r="88" spans="1:10" ht="31.5" x14ac:dyDescent="0.25">
      <c r="A88" s="125"/>
      <c r="B88" s="128"/>
      <c r="C88" s="113"/>
      <c r="D88" s="113"/>
      <c r="E88" s="113"/>
      <c r="F88" s="113"/>
      <c r="G88" s="38" t="s">
        <v>585</v>
      </c>
      <c r="H88" s="37">
        <v>3</v>
      </c>
    </row>
    <row r="89" spans="1:10" x14ac:dyDescent="0.25">
      <c r="A89" s="125"/>
      <c r="B89" s="128"/>
      <c r="C89" s="113"/>
      <c r="D89" s="113"/>
      <c r="E89" s="113"/>
      <c r="F89" s="113"/>
      <c r="G89" s="38" t="s">
        <v>573</v>
      </c>
      <c r="H89" s="37">
        <v>4</v>
      </c>
    </row>
    <row r="90" spans="1:10" x14ac:dyDescent="0.25">
      <c r="A90" s="125"/>
      <c r="B90" s="128"/>
      <c r="C90" s="113"/>
      <c r="D90" s="113"/>
      <c r="E90" s="113"/>
      <c r="F90" s="113"/>
      <c r="G90" s="38" t="s">
        <v>572</v>
      </c>
      <c r="H90" s="37">
        <v>1</v>
      </c>
    </row>
    <row r="91" spans="1:10" ht="32.25" thickBot="1" x14ac:dyDescent="0.3">
      <c r="A91" s="125"/>
      <c r="B91" s="128"/>
      <c r="C91" s="113"/>
      <c r="D91" s="113"/>
      <c r="E91" s="113"/>
      <c r="F91" s="113"/>
      <c r="G91" s="38" t="s">
        <v>571</v>
      </c>
      <c r="H91" s="37">
        <v>3</v>
      </c>
    </row>
    <row r="92" spans="1:10" x14ac:dyDescent="0.25">
      <c r="A92" s="125"/>
      <c r="B92" s="128"/>
      <c r="C92" s="113"/>
      <c r="D92" s="113"/>
      <c r="E92" s="113"/>
      <c r="F92" s="113"/>
      <c r="G92" s="122" t="s">
        <v>538</v>
      </c>
      <c r="H92" s="123"/>
    </row>
    <row r="93" spans="1:10" ht="16.5" thickBot="1" x14ac:dyDescent="0.3">
      <c r="A93" s="125"/>
      <c r="B93" s="128"/>
      <c r="C93" s="113"/>
      <c r="D93" s="113"/>
      <c r="E93" s="113"/>
      <c r="F93" s="113"/>
      <c r="G93" s="36" t="s">
        <v>286</v>
      </c>
      <c r="H93" s="35">
        <v>30</v>
      </c>
      <c r="I93" s="34"/>
      <c r="J93" s="34"/>
    </row>
    <row r="94" spans="1:10" x14ac:dyDescent="0.25">
      <c r="A94" s="125"/>
      <c r="B94" s="128"/>
      <c r="C94" s="113"/>
      <c r="D94" s="113"/>
      <c r="E94" s="113"/>
      <c r="F94" s="113"/>
      <c r="G94" s="130" t="s">
        <v>537</v>
      </c>
      <c r="H94" s="131"/>
    </row>
    <row r="95" spans="1:10" x14ac:dyDescent="0.25">
      <c r="A95" s="125"/>
      <c r="B95" s="128"/>
      <c r="C95" s="113"/>
      <c r="D95" s="113"/>
      <c r="E95" s="113"/>
      <c r="F95" s="113"/>
      <c r="G95" s="36" t="s">
        <v>286</v>
      </c>
      <c r="H95" s="35">
        <v>30</v>
      </c>
      <c r="I95" s="34"/>
      <c r="J95" s="34"/>
    </row>
    <row r="96" spans="1:10" ht="16.5" thickBot="1" x14ac:dyDescent="0.3">
      <c r="A96" s="125"/>
      <c r="B96" s="128"/>
      <c r="C96" s="114"/>
      <c r="D96" s="114"/>
      <c r="E96" s="114"/>
      <c r="F96" s="114"/>
      <c r="G96" s="132" t="s">
        <v>8</v>
      </c>
      <c r="H96" s="134">
        <f>SUM(H86:H91,H93:H93,H95:H95,)</f>
        <v>79</v>
      </c>
    </row>
    <row r="97" spans="1:10" ht="67.5" customHeight="1" thickBot="1" x14ac:dyDescent="0.3">
      <c r="A97" s="126"/>
      <c r="B97" s="129"/>
      <c r="C97" s="115" t="s">
        <v>595</v>
      </c>
      <c r="D97" s="115"/>
      <c r="E97" s="115"/>
      <c r="F97" s="116"/>
      <c r="G97" s="133"/>
      <c r="H97" s="135"/>
    </row>
    <row r="98" spans="1:10" x14ac:dyDescent="0.25">
      <c r="A98" s="125">
        <v>12</v>
      </c>
      <c r="B98" s="128" t="s">
        <v>579</v>
      </c>
      <c r="C98" s="113" t="s">
        <v>594</v>
      </c>
      <c r="D98" s="113" t="s">
        <v>593</v>
      </c>
      <c r="E98" s="113" t="s">
        <v>592</v>
      </c>
      <c r="F98" s="113" t="s">
        <v>591</v>
      </c>
      <c r="G98" s="130" t="s">
        <v>538</v>
      </c>
      <c r="H98" s="131"/>
    </row>
    <row r="99" spans="1:10" ht="16.5" thickBot="1" x14ac:dyDescent="0.3">
      <c r="A99" s="125"/>
      <c r="B99" s="128"/>
      <c r="C99" s="113"/>
      <c r="D99" s="113"/>
      <c r="E99" s="113"/>
      <c r="F99" s="113"/>
      <c r="G99" s="36" t="s">
        <v>286</v>
      </c>
      <c r="H99" s="35">
        <v>30</v>
      </c>
      <c r="I99" s="34"/>
      <c r="J99" s="34"/>
    </row>
    <row r="100" spans="1:10" x14ac:dyDescent="0.25">
      <c r="A100" s="125"/>
      <c r="B100" s="128"/>
      <c r="C100" s="113"/>
      <c r="D100" s="113"/>
      <c r="E100" s="113"/>
      <c r="F100" s="113"/>
      <c r="G100" s="130" t="s">
        <v>537</v>
      </c>
      <c r="H100" s="131"/>
    </row>
    <row r="101" spans="1:10" x14ac:dyDescent="0.25">
      <c r="A101" s="125"/>
      <c r="B101" s="128"/>
      <c r="C101" s="113"/>
      <c r="D101" s="113"/>
      <c r="E101" s="113"/>
      <c r="F101" s="113"/>
      <c r="G101" s="36" t="s">
        <v>536</v>
      </c>
      <c r="H101" s="35">
        <v>45</v>
      </c>
    </row>
    <row r="102" spans="1:10" ht="144.75" customHeight="1" thickBot="1" x14ac:dyDescent="0.3">
      <c r="A102" s="125"/>
      <c r="B102" s="128"/>
      <c r="C102" s="114"/>
      <c r="D102" s="114"/>
      <c r="E102" s="114"/>
      <c r="F102" s="114"/>
      <c r="G102" s="132" t="s">
        <v>8</v>
      </c>
      <c r="H102" s="134">
        <f>SUM(H99:H99,H101:H101,)</f>
        <v>75</v>
      </c>
    </row>
    <row r="103" spans="1:10" ht="96.75" customHeight="1" thickBot="1" x14ac:dyDescent="0.3">
      <c r="A103" s="126"/>
      <c r="B103" s="129"/>
      <c r="C103" s="115" t="s">
        <v>590</v>
      </c>
      <c r="D103" s="115"/>
      <c r="E103" s="115"/>
      <c r="F103" s="116"/>
      <c r="G103" s="133"/>
      <c r="H103" s="135"/>
    </row>
    <row r="104" spans="1:10" x14ac:dyDescent="0.25">
      <c r="A104" s="124">
        <v>13</v>
      </c>
      <c r="B104" s="127" t="s">
        <v>579</v>
      </c>
      <c r="C104" s="112" t="s">
        <v>589</v>
      </c>
      <c r="D104" s="112" t="s">
        <v>588</v>
      </c>
      <c r="E104" s="112" t="s">
        <v>576</v>
      </c>
      <c r="F104" s="112" t="s">
        <v>587</v>
      </c>
      <c r="G104" s="122" t="s">
        <v>550</v>
      </c>
      <c r="H104" s="123"/>
    </row>
    <row r="105" spans="1:10" ht="31.5" x14ac:dyDescent="0.25">
      <c r="A105" s="125"/>
      <c r="B105" s="128"/>
      <c r="C105" s="113"/>
      <c r="D105" s="113"/>
      <c r="E105" s="113"/>
      <c r="F105" s="113"/>
      <c r="G105" s="38" t="s">
        <v>574</v>
      </c>
      <c r="H105" s="37">
        <v>3</v>
      </c>
    </row>
    <row r="106" spans="1:10" ht="31.5" x14ac:dyDescent="0.25">
      <c r="A106" s="125"/>
      <c r="B106" s="128"/>
      <c r="C106" s="113"/>
      <c r="D106" s="113"/>
      <c r="E106" s="113"/>
      <c r="F106" s="113"/>
      <c r="G106" s="38" t="s">
        <v>586</v>
      </c>
      <c r="H106" s="37">
        <v>2</v>
      </c>
    </row>
    <row r="107" spans="1:10" ht="31.5" x14ac:dyDescent="0.25">
      <c r="A107" s="125"/>
      <c r="B107" s="128"/>
      <c r="C107" s="113"/>
      <c r="D107" s="113"/>
      <c r="E107" s="113"/>
      <c r="F107" s="113"/>
      <c r="G107" s="38" t="s">
        <v>585</v>
      </c>
      <c r="H107" s="37">
        <v>2</v>
      </c>
    </row>
    <row r="108" spans="1:10" ht="31.5" x14ac:dyDescent="0.25">
      <c r="A108" s="125"/>
      <c r="B108" s="128"/>
      <c r="C108" s="113"/>
      <c r="D108" s="113"/>
      <c r="E108" s="113"/>
      <c r="F108" s="113"/>
      <c r="G108" s="38" t="s">
        <v>584</v>
      </c>
      <c r="H108" s="37">
        <v>5</v>
      </c>
    </row>
    <row r="109" spans="1:10" x14ac:dyDescent="0.25">
      <c r="A109" s="125"/>
      <c r="B109" s="128"/>
      <c r="C109" s="113"/>
      <c r="D109" s="113"/>
      <c r="E109" s="113"/>
      <c r="F109" s="113"/>
      <c r="G109" s="38" t="s">
        <v>572</v>
      </c>
      <c r="H109" s="37">
        <v>1</v>
      </c>
    </row>
    <row r="110" spans="1:10" ht="32.25" thickBot="1" x14ac:dyDescent="0.3">
      <c r="A110" s="125"/>
      <c r="B110" s="128"/>
      <c r="C110" s="113"/>
      <c r="D110" s="113"/>
      <c r="E110" s="113"/>
      <c r="F110" s="113"/>
      <c r="G110" s="38" t="s">
        <v>571</v>
      </c>
      <c r="H110" s="37">
        <v>1</v>
      </c>
    </row>
    <row r="111" spans="1:10" x14ac:dyDescent="0.25">
      <c r="A111" s="125"/>
      <c r="B111" s="128"/>
      <c r="C111" s="113"/>
      <c r="D111" s="113"/>
      <c r="E111" s="113"/>
      <c r="F111" s="113"/>
      <c r="G111" s="122" t="s">
        <v>538</v>
      </c>
      <c r="H111" s="123"/>
    </row>
    <row r="112" spans="1:10" ht="31.5" x14ac:dyDescent="0.25">
      <c r="A112" s="125"/>
      <c r="B112" s="128"/>
      <c r="C112" s="113"/>
      <c r="D112" s="113"/>
      <c r="E112" s="113"/>
      <c r="F112" s="113"/>
      <c r="G112" s="38" t="s">
        <v>583</v>
      </c>
      <c r="H112" s="37">
        <v>7</v>
      </c>
    </row>
    <row r="113" spans="1:10" ht="31.5" x14ac:dyDescent="0.25">
      <c r="A113" s="125"/>
      <c r="B113" s="128"/>
      <c r="C113" s="113"/>
      <c r="D113" s="113"/>
      <c r="E113" s="113"/>
      <c r="F113" s="113"/>
      <c r="G113" s="38" t="s">
        <v>582</v>
      </c>
      <c r="H113" s="37">
        <v>2</v>
      </c>
    </row>
    <row r="114" spans="1:10" ht="31.5" x14ac:dyDescent="0.25">
      <c r="A114" s="125"/>
      <c r="B114" s="128"/>
      <c r="C114" s="113"/>
      <c r="D114" s="113"/>
      <c r="E114" s="113"/>
      <c r="F114" s="113"/>
      <c r="G114" s="38" t="s">
        <v>581</v>
      </c>
      <c r="H114" s="37">
        <v>6</v>
      </c>
    </row>
    <row r="115" spans="1:10" ht="16.5" thickBot="1" x14ac:dyDescent="0.3">
      <c r="A115" s="125"/>
      <c r="B115" s="128"/>
      <c r="C115" s="113"/>
      <c r="D115" s="113"/>
      <c r="E115" s="113"/>
      <c r="F115" s="113"/>
      <c r="G115" s="38" t="s">
        <v>286</v>
      </c>
      <c r="H115" s="37">
        <v>16</v>
      </c>
    </row>
    <row r="116" spans="1:10" x14ac:dyDescent="0.25">
      <c r="A116" s="125"/>
      <c r="B116" s="128"/>
      <c r="C116" s="113"/>
      <c r="D116" s="113"/>
      <c r="E116" s="113"/>
      <c r="F116" s="113"/>
      <c r="G116" s="122" t="s">
        <v>537</v>
      </c>
      <c r="H116" s="123"/>
    </row>
    <row r="117" spans="1:10" x14ac:dyDescent="0.25">
      <c r="A117" s="125"/>
      <c r="B117" s="128"/>
      <c r="C117" s="113"/>
      <c r="D117" s="113"/>
      <c r="E117" s="113"/>
      <c r="F117" s="113"/>
      <c r="G117" s="38" t="s">
        <v>536</v>
      </c>
      <c r="H117" s="37">
        <v>45</v>
      </c>
    </row>
    <row r="118" spans="1:10" ht="16.5" thickBot="1" x14ac:dyDescent="0.3">
      <c r="A118" s="125"/>
      <c r="B118" s="128"/>
      <c r="C118" s="114"/>
      <c r="D118" s="114"/>
      <c r="E118" s="114"/>
      <c r="F118" s="114"/>
      <c r="G118" s="132" t="s">
        <v>8</v>
      </c>
      <c r="H118" s="134">
        <f>SUM(H105:H110,H112:H115,H117:H117,)</f>
        <v>90</v>
      </c>
    </row>
    <row r="119" spans="1:10" ht="93.75" customHeight="1" thickBot="1" x14ac:dyDescent="0.3">
      <c r="A119" s="126"/>
      <c r="B119" s="129"/>
      <c r="C119" s="115" t="s">
        <v>580</v>
      </c>
      <c r="D119" s="115"/>
      <c r="E119" s="115"/>
      <c r="F119" s="116"/>
      <c r="G119" s="133"/>
      <c r="H119" s="135"/>
    </row>
    <row r="120" spans="1:10" x14ac:dyDescent="0.25">
      <c r="A120" s="124">
        <v>14</v>
      </c>
      <c r="B120" s="127" t="s">
        <v>579</v>
      </c>
      <c r="C120" s="112" t="s">
        <v>578</v>
      </c>
      <c r="D120" s="112" t="s">
        <v>577</v>
      </c>
      <c r="E120" s="112" t="s">
        <v>576</v>
      </c>
      <c r="F120" s="112" t="s">
        <v>575</v>
      </c>
      <c r="G120" s="122" t="s">
        <v>550</v>
      </c>
      <c r="H120" s="123"/>
    </row>
    <row r="121" spans="1:10" ht="31.5" x14ac:dyDescent="0.25">
      <c r="A121" s="125"/>
      <c r="B121" s="128"/>
      <c r="C121" s="113"/>
      <c r="D121" s="113"/>
      <c r="E121" s="113"/>
      <c r="F121" s="113"/>
      <c r="G121" s="38" t="s">
        <v>574</v>
      </c>
      <c r="H121" s="37">
        <v>2</v>
      </c>
    </row>
    <row r="122" spans="1:10" x14ac:dyDescent="0.25">
      <c r="A122" s="125"/>
      <c r="B122" s="128"/>
      <c r="C122" s="113"/>
      <c r="D122" s="113"/>
      <c r="E122" s="113"/>
      <c r="F122" s="113"/>
      <c r="G122" s="38" t="s">
        <v>573</v>
      </c>
      <c r="H122" s="37">
        <v>1</v>
      </c>
    </row>
    <row r="123" spans="1:10" x14ac:dyDescent="0.25">
      <c r="A123" s="125"/>
      <c r="B123" s="128"/>
      <c r="C123" s="113"/>
      <c r="D123" s="113"/>
      <c r="E123" s="113"/>
      <c r="F123" s="113"/>
      <c r="G123" s="38" t="s">
        <v>572</v>
      </c>
      <c r="H123" s="37">
        <v>1</v>
      </c>
    </row>
    <row r="124" spans="1:10" ht="32.25" thickBot="1" x14ac:dyDescent="0.3">
      <c r="A124" s="125"/>
      <c r="B124" s="128"/>
      <c r="C124" s="113"/>
      <c r="D124" s="113"/>
      <c r="E124" s="113"/>
      <c r="F124" s="113"/>
      <c r="G124" s="38" t="s">
        <v>571</v>
      </c>
      <c r="H124" s="37">
        <v>1</v>
      </c>
    </row>
    <row r="125" spans="1:10" x14ac:dyDescent="0.25">
      <c r="A125" s="125"/>
      <c r="B125" s="128"/>
      <c r="C125" s="113"/>
      <c r="D125" s="113"/>
      <c r="E125" s="113"/>
      <c r="F125" s="113"/>
      <c r="G125" s="122" t="s">
        <v>538</v>
      </c>
      <c r="H125" s="123"/>
    </row>
    <row r="126" spans="1:10" ht="16.5" thickBot="1" x14ac:dyDescent="0.3">
      <c r="A126" s="125"/>
      <c r="B126" s="128"/>
      <c r="C126" s="113"/>
      <c r="D126" s="113"/>
      <c r="E126" s="113"/>
      <c r="F126" s="113"/>
      <c r="G126" s="38" t="s">
        <v>286</v>
      </c>
      <c r="H126" s="37">
        <v>12</v>
      </c>
    </row>
    <row r="127" spans="1:10" x14ac:dyDescent="0.25">
      <c r="A127" s="125"/>
      <c r="B127" s="128"/>
      <c r="C127" s="113"/>
      <c r="D127" s="113"/>
      <c r="E127" s="113"/>
      <c r="F127" s="113"/>
      <c r="G127" s="122" t="s">
        <v>537</v>
      </c>
      <c r="H127" s="123"/>
    </row>
    <row r="128" spans="1:10" x14ac:dyDescent="0.25">
      <c r="A128" s="125"/>
      <c r="B128" s="128"/>
      <c r="C128" s="113"/>
      <c r="D128" s="113"/>
      <c r="E128" s="113"/>
      <c r="F128" s="113"/>
      <c r="G128" s="36" t="s">
        <v>536</v>
      </c>
      <c r="H128" s="35">
        <v>28</v>
      </c>
      <c r="J128" s="34"/>
    </row>
    <row r="129" spans="1:10" ht="16.5" thickBot="1" x14ac:dyDescent="0.3">
      <c r="A129" s="125"/>
      <c r="B129" s="128"/>
      <c r="C129" s="114"/>
      <c r="D129" s="114"/>
      <c r="E129" s="114"/>
      <c r="F129" s="114"/>
      <c r="G129" s="132" t="s">
        <v>8</v>
      </c>
      <c r="H129" s="134">
        <f>SUM(H121:H124,H126:H126,H128:H128,)</f>
        <v>45</v>
      </c>
    </row>
    <row r="130" spans="1:10" ht="83.25" customHeight="1" thickBot="1" x14ac:dyDescent="0.3">
      <c r="A130" s="126"/>
      <c r="B130" s="129"/>
      <c r="C130" s="115" t="s">
        <v>570</v>
      </c>
      <c r="D130" s="115"/>
      <c r="E130" s="115"/>
      <c r="F130" s="116"/>
      <c r="G130" s="133"/>
      <c r="H130" s="135"/>
    </row>
    <row r="131" spans="1:10" x14ac:dyDescent="0.25">
      <c r="A131" s="124">
        <v>15</v>
      </c>
      <c r="B131" s="127" t="s">
        <v>555</v>
      </c>
      <c r="C131" s="112" t="s">
        <v>569</v>
      </c>
      <c r="D131" s="112" t="s">
        <v>568</v>
      </c>
      <c r="E131" s="112" t="s">
        <v>567</v>
      </c>
      <c r="F131" s="112" t="s">
        <v>566</v>
      </c>
      <c r="G131" s="122" t="s">
        <v>565</v>
      </c>
      <c r="H131" s="123"/>
    </row>
    <row r="132" spans="1:10" ht="31.5" x14ac:dyDescent="0.25">
      <c r="A132" s="125"/>
      <c r="B132" s="128"/>
      <c r="C132" s="113"/>
      <c r="D132" s="113"/>
      <c r="E132" s="113"/>
      <c r="F132" s="113"/>
      <c r="G132" s="36" t="s">
        <v>564</v>
      </c>
      <c r="H132" s="35">
        <v>1</v>
      </c>
      <c r="J132" s="34"/>
    </row>
    <row r="133" spans="1:10" ht="60.6" customHeight="1" x14ac:dyDescent="0.25">
      <c r="A133" s="125"/>
      <c r="B133" s="128"/>
      <c r="C133" s="113"/>
      <c r="D133" s="113"/>
      <c r="E133" s="113"/>
      <c r="F133" s="113"/>
      <c r="G133" s="36" t="s">
        <v>563</v>
      </c>
      <c r="H133" s="35">
        <v>1</v>
      </c>
      <c r="J133" s="34"/>
    </row>
    <row r="134" spans="1:10" ht="32.25" thickBot="1" x14ac:dyDescent="0.3">
      <c r="A134" s="125"/>
      <c r="B134" s="128"/>
      <c r="C134" s="113"/>
      <c r="D134" s="113"/>
      <c r="E134" s="113"/>
      <c r="F134" s="113"/>
      <c r="G134" s="36" t="s">
        <v>562</v>
      </c>
      <c r="H134" s="35">
        <v>2</v>
      </c>
      <c r="J134" s="39"/>
    </row>
    <row r="135" spans="1:10" x14ac:dyDescent="0.25">
      <c r="A135" s="125"/>
      <c r="B135" s="128"/>
      <c r="C135" s="113"/>
      <c r="D135" s="113"/>
      <c r="E135" s="113"/>
      <c r="F135" s="113"/>
      <c r="G135" s="122" t="s">
        <v>538</v>
      </c>
      <c r="H135" s="123"/>
    </row>
    <row r="136" spans="1:10" ht="16.5" thickBot="1" x14ac:dyDescent="0.3">
      <c r="A136" s="125"/>
      <c r="B136" s="128"/>
      <c r="C136" s="113"/>
      <c r="D136" s="113"/>
      <c r="E136" s="113"/>
      <c r="F136" s="113"/>
      <c r="G136" s="38" t="s">
        <v>286</v>
      </c>
      <c r="H136" s="37">
        <v>2</v>
      </c>
    </row>
    <row r="137" spans="1:10" x14ac:dyDescent="0.25">
      <c r="A137" s="125"/>
      <c r="B137" s="128"/>
      <c r="C137" s="113"/>
      <c r="D137" s="113"/>
      <c r="E137" s="113"/>
      <c r="F137" s="113"/>
      <c r="G137" s="122" t="s">
        <v>537</v>
      </c>
      <c r="H137" s="123"/>
    </row>
    <row r="138" spans="1:10" x14ac:dyDescent="0.25">
      <c r="A138" s="125"/>
      <c r="B138" s="128"/>
      <c r="C138" s="113"/>
      <c r="D138" s="113"/>
      <c r="E138" s="113"/>
      <c r="F138" s="113"/>
      <c r="G138" s="36" t="s">
        <v>536</v>
      </c>
      <c r="H138" s="35">
        <v>3</v>
      </c>
      <c r="J138" s="34"/>
    </row>
    <row r="139" spans="1:10" ht="16.5" thickBot="1" x14ac:dyDescent="0.3">
      <c r="A139" s="125"/>
      <c r="B139" s="128"/>
      <c r="C139" s="114"/>
      <c r="D139" s="114"/>
      <c r="E139" s="114"/>
      <c r="F139" s="114"/>
      <c r="G139" s="132" t="s">
        <v>8</v>
      </c>
      <c r="H139" s="134">
        <f>SUM(H132:H134,H136:H136,H138:H138,)</f>
        <v>9</v>
      </c>
    </row>
    <row r="140" spans="1:10" ht="114" customHeight="1" thickBot="1" x14ac:dyDescent="0.3">
      <c r="A140" s="126"/>
      <c r="B140" s="129"/>
      <c r="C140" s="115" t="s">
        <v>561</v>
      </c>
      <c r="D140" s="115"/>
      <c r="E140" s="115"/>
      <c r="F140" s="116"/>
      <c r="G140" s="133"/>
      <c r="H140" s="135"/>
    </row>
    <row r="141" spans="1:10" x14ac:dyDescent="0.25">
      <c r="A141" s="124">
        <v>16</v>
      </c>
      <c r="B141" s="127" t="s">
        <v>555</v>
      </c>
      <c r="C141" s="112" t="s">
        <v>560</v>
      </c>
      <c r="D141" s="112" t="s">
        <v>559</v>
      </c>
      <c r="E141" s="112" t="s">
        <v>558</v>
      </c>
      <c r="F141" s="112" t="s">
        <v>557</v>
      </c>
      <c r="G141" s="122" t="s">
        <v>550</v>
      </c>
      <c r="H141" s="123"/>
    </row>
    <row r="142" spans="1:10" ht="32.25" thickBot="1" x14ac:dyDescent="0.3">
      <c r="A142" s="125"/>
      <c r="B142" s="128"/>
      <c r="C142" s="113"/>
      <c r="D142" s="113"/>
      <c r="E142" s="113"/>
      <c r="F142" s="113"/>
      <c r="G142" s="38" t="s">
        <v>549</v>
      </c>
      <c r="H142" s="37">
        <v>2</v>
      </c>
    </row>
    <row r="143" spans="1:10" x14ac:dyDescent="0.25">
      <c r="A143" s="125"/>
      <c r="B143" s="128"/>
      <c r="C143" s="113"/>
      <c r="D143" s="113"/>
      <c r="E143" s="113"/>
      <c r="F143" s="113"/>
      <c r="G143" s="122" t="s">
        <v>538</v>
      </c>
      <c r="H143" s="123"/>
    </row>
    <row r="144" spans="1:10" ht="16.5" thickBot="1" x14ac:dyDescent="0.3">
      <c r="A144" s="125"/>
      <c r="B144" s="128"/>
      <c r="C144" s="113"/>
      <c r="D144" s="113"/>
      <c r="E144" s="113"/>
      <c r="F144" s="113"/>
      <c r="G144" s="38" t="s">
        <v>286</v>
      </c>
      <c r="H144" s="37">
        <v>2</v>
      </c>
    </row>
    <row r="145" spans="1:10" x14ac:dyDescent="0.25">
      <c r="A145" s="125"/>
      <c r="B145" s="128"/>
      <c r="C145" s="113"/>
      <c r="D145" s="113"/>
      <c r="E145" s="113"/>
      <c r="F145" s="113"/>
      <c r="G145" s="122" t="s">
        <v>537</v>
      </c>
      <c r="H145" s="123"/>
    </row>
    <row r="146" spans="1:10" x14ac:dyDescent="0.25">
      <c r="A146" s="125"/>
      <c r="B146" s="128"/>
      <c r="C146" s="113"/>
      <c r="D146" s="113"/>
      <c r="E146" s="113"/>
      <c r="F146" s="113"/>
      <c r="G146" s="36" t="s">
        <v>536</v>
      </c>
      <c r="H146" s="35">
        <v>3</v>
      </c>
      <c r="J146" s="34"/>
    </row>
    <row r="147" spans="1:10" ht="23.25" customHeight="1" thickBot="1" x14ac:dyDescent="0.3">
      <c r="A147" s="125"/>
      <c r="B147" s="128"/>
      <c r="C147" s="114"/>
      <c r="D147" s="114"/>
      <c r="E147" s="114"/>
      <c r="F147" s="114"/>
      <c r="G147" s="132" t="s">
        <v>8</v>
      </c>
      <c r="H147" s="134">
        <f>SUM(H142:H142,H144:H144,H146:H146,)</f>
        <v>7</v>
      </c>
    </row>
    <row r="148" spans="1:10" ht="59.25" customHeight="1" thickBot="1" x14ac:dyDescent="0.3">
      <c r="A148" s="126"/>
      <c r="B148" s="129"/>
      <c r="C148" s="115" t="s">
        <v>556</v>
      </c>
      <c r="D148" s="115"/>
      <c r="E148" s="115"/>
      <c r="F148" s="116"/>
      <c r="G148" s="133"/>
      <c r="H148" s="135"/>
    </row>
    <row r="149" spans="1:10" x14ac:dyDescent="0.25">
      <c r="A149" s="124">
        <v>17</v>
      </c>
      <c r="B149" s="127" t="s">
        <v>555</v>
      </c>
      <c r="C149" s="112" t="s">
        <v>554</v>
      </c>
      <c r="D149" s="112" t="s">
        <v>553</v>
      </c>
      <c r="E149" s="112" t="s">
        <v>552</v>
      </c>
      <c r="F149" s="112" t="s">
        <v>551</v>
      </c>
      <c r="G149" s="122" t="s">
        <v>550</v>
      </c>
      <c r="H149" s="123"/>
    </row>
    <row r="150" spans="1:10" ht="31.5" x14ac:dyDescent="0.25">
      <c r="A150" s="125"/>
      <c r="B150" s="128"/>
      <c r="C150" s="113"/>
      <c r="D150" s="113"/>
      <c r="E150" s="113"/>
      <c r="F150" s="113"/>
      <c r="G150" s="38" t="s">
        <v>549</v>
      </c>
      <c r="H150" s="37">
        <v>1</v>
      </c>
    </row>
    <row r="151" spans="1:10" ht="47.25" x14ac:dyDescent="0.25">
      <c r="A151" s="125"/>
      <c r="B151" s="128"/>
      <c r="C151" s="113"/>
      <c r="D151" s="113"/>
      <c r="E151" s="113"/>
      <c r="F151" s="113"/>
      <c r="G151" s="38" t="s">
        <v>548</v>
      </c>
      <c r="H151" s="37">
        <v>1</v>
      </c>
    </row>
    <row r="152" spans="1:10" ht="63.75" thickBot="1" x14ac:dyDescent="0.3">
      <c r="A152" s="125"/>
      <c r="B152" s="128"/>
      <c r="C152" s="113"/>
      <c r="D152" s="113"/>
      <c r="E152" s="113"/>
      <c r="F152" s="113"/>
      <c r="G152" s="38" t="s">
        <v>547</v>
      </c>
      <c r="H152" s="37">
        <v>2</v>
      </c>
    </row>
    <row r="153" spans="1:10" x14ac:dyDescent="0.25">
      <c r="A153" s="125"/>
      <c r="B153" s="128"/>
      <c r="C153" s="113"/>
      <c r="D153" s="113"/>
      <c r="E153" s="113"/>
      <c r="F153" s="113"/>
      <c r="G153" s="122" t="s">
        <v>538</v>
      </c>
      <c r="H153" s="123"/>
    </row>
    <row r="154" spans="1:10" ht="16.5" thickBot="1" x14ac:dyDescent="0.3">
      <c r="A154" s="125"/>
      <c r="B154" s="128"/>
      <c r="C154" s="113"/>
      <c r="D154" s="113"/>
      <c r="E154" s="113"/>
      <c r="F154" s="113"/>
      <c r="G154" s="38" t="s">
        <v>286</v>
      </c>
      <c r="H154" s="37">
        <v>2</v>
      </c>
    </row>
    <row r="155" spans="1:10" x14ac:dyDescent="0.25">
      <c r="A155" s="125"/>
      <c r="B155" s="128"/>
      <c r="C155" s="113"/>
      <c r="D155" s="113"/>
      <c r="E155" s="113"/>
      <c r="F155" s="113"/>
      <c r="G155" s="122" t="s">
        <v>537</v>
      </c>
      <c r="H155" s="123"/>
    </row>
    <row r="156" spans="1:10" x14ac:dyDescent="0.25">
      <c r="A156" s="125"/>
      <c r="B156" s="128"/>
      <c r="C156" s="113"/>
      <c r="D156" s="113"/>
      <c r="E156" s="113"/>
      <c r="F156" s="113"/>
      <c r="G156" s="36" t="s">
        <v>536</v>
      </c>
      <c r="H156" s="35">
        <v>3</v>
      </c>
      <c r="J156" s="34"/>
    </row>
    <row r="157" spans="1:10" ht="16.5" thickBot="1" x14ac:dyDescent="0.3">
      <c r="A157" s="125"/>
      <c r="B157" s="128"/>
      <c r="C157" s="114"/>
      <c r="D157" s="114"/>
      <c r="E157" s="114"/>
      <c r="F157" s="114"/>
      <c r="G157" s="132" t="s">
        <v>8</v>
      </c>
      <c r="H157" s="134">
        <f>SUM(H150:H152,H154:H154,H156:H156,)</f>
        <v>9</v>
      </c>
    </row>
    <row r="158" spans="1:10" ht="85.5" customHeight="1" thickBot="1" x14ac:dyDescent="0.3">
      <c r="A158" s="126"/>
      <c r="B158" s="129"/>
      <c r="C158" s="115" t="s">
        <v>546</v>
      </c>
      <c r="D158" s="115"/>
      <c r="E158" s="115"/>
      <c r="F158" s="116"/>
      <c r="G158" s="133"/>
      <c r="H158" s="135"/>
    </row>
    <row r="159" spans="1:10" x14ac:dyDescent="0.25">
      <c r="A159" s="124">
        <v>18</v>
      </c>
      <c r="B159" s="127" t="s">
        <v>545</v>
      </c>
      <c r="C159" s="112" t="s">
        <v>544</v>
      </c>
      <c r="D159" s="112" t="s">
        <v>543</v>
      </c>
      <c r="E159" s="112" t="s">
        <v>542</v>
      </c>
      <c r="F159" s="112" t="s">
        <v>541</v>
      </c>
      <c r="G159" s="122" t="s">
        <v>382</v>
      </c>
      <c r="H159" s="123"/>
      <c r="J159" s="25" t="s">
        <v>540</v>
      </c>
    </row>
    <row r="160" spans="1:10" ht="79.5" thickBot="1" x14ac:dyDescent="0.3">
      <c r="A160" s="125"/>
      <c r="B160" s="128"/>
      <c r="C160" s="113"/>
      <c r="D160" s="113"/>
      <c r="E160" s="113"/>
      <c r="F160" s="113"/>
      <c r="G160" s="38" t="s">
        <v>539</v>
      </c>
      <c r="H160" s="37">
        <v>3</v>
      </c>
    </row>
    <row r="161" spans="1:10" x14ac:dyDescent="0.25">
      <c r="A161" s="125"/>
      <c r="B161" s="128"/>
      <c r="C161" s="113"/>
      <c r="D161" s="113"/>
      <c r="E161" s="113"/>
      <c r="F161" s="113"/>
      <c r="G161" s="130" t="s">
        <v>538</v>
      </c>
      <c r="H161" s="131"/>
    </row>
    <row r="162" spans="1:10" ht="16.5" thickBot="1" x14ac:dyDescent="0.3">
      <c r="A162" s="125"/>
      <c r="B162" s="128"/>
      <c r="C162" s="113"/>
      <c r="D162" s="113"/>
      <c r="E162" s="113"/>
      <c r="F162" s="113"/>
      <c r="G162" s="36" t="s">
        <v>286</v>
      </c>
      <c r="H162" s="35">
        <v>2</v>
      </c>
    </row>
    <row r="163" spans="1:10" x14ac:dyDescent="0.25">
      <c r="A163" s="125"/>
      <c r="B163" s="128"/>
      <c r="C163" s="113"/>
      <c r="D163" s="113"/>
      <c r="E163" s="113"/>
      <c r="F163" s="113"/>
      <c r="G163" s="130" t="s">
        <v>537</v>
      </c>
      <c r="H163" s="131"/>
    </row>
    <row r="164" spans="1:10" x14ac:dyDescent="0.25">
      <c r="A164" s="125"/>
      <c r="B164" s="128"/>
      <c r="C164" s="113"/>
      <c r="D164" s="113"/>
      <c r="E164" s="113"/>
      <c r="F164" s="113"/>
      <c r="G164" s="36" t="s">
        <v>536</v>
      </c>
      <c r="H164" s="35">
        <v>3</v>
      </c>
      <c r="J164" s="34"/>
    </row>
    <row r="165" spans="1:10" ht="16.5" thickBot="1" x14ac:dyDescent="0.3">
      <c r="A165" s="125"/>
      <c r="B165" s="128"/>
      <c r="C165" s="114"/>
      <c r="D165" s="114"/>
      <c r="E165" s="114"/>
      <c r="F165" s="114"/>
      <c r="G165" s="132" t="s">
        <v>8</v>
      </c>
      <c r="H165" s="134">
        <f>SUM(H160:H160,H162:H162,H164:H164,)</f>
        <v>8</v>
      </c>
    </row>
    <row r="166" spans="1:10" ht="93" customHeight="1" thickBot="1" x14ac:dyDescent="0.3">
      <c r="A166" s="126"/>
      <c r="B166" s="129"/>
      <c r="C166" s="115" t="s">
        <v>535</v>
      </c>
      <c r="D166" s="115"/>
      <c r="E166" s="115"/>
      <c r="F166" s="116"/>
      <c r="G166" s="133"/>
      <c r="H166" s="135"/>
    </row>
    <row r="167" spans="1:10" ht="16.5" thickBot="1" x14ac:dyDescent="0.3">
      <c r="A167" s="136" t="s">
        <v>271</v>
      </c>
      <c r="B167" s="137"/>
      <c r="C167" s="137"/>
      <c r="D167" s="137"/>
      <c r="E167" s="138"/>
      <c r="F167" s="139">
        <f>H165+H157+H147+H139+H129+H118+H102+H96+H83+H75+H65+H55+H45+H36+H27+H16+H10+H6</f>
        <v>614</v>
      </c>
      <c r="G167" s="140"/>
      <c r="H167" s="141"/>
    </row>
    <row r="168" spans="1:10" ht="187.35" customHeight="1" thickBot="1" x14ac:dyDescent="0.3">
      <c r="A168" s="117" t="s">
        <v>9</v>
      </c>
      <c r="B168" s="118"/>
      <c r="C168" s="119" t="s">
        <v>534</v>
      </c>
      <c r="D168" s="120"/>
      <c r="E168" s="120"/>
      <c r="F168" s="121"/>
      <c r="G168" s="33" t="s">
        <v>533</v>
      </c>
      <c r="H168" s="32" t="s">
        <v>532</v>
      </c>
      <c r="I168" s="31"/>
    </row>
    <row r="169" spans="1:10" ht="345" customHeight="1" thickBot="1" x14ac:dyDescent="0.3">
      <c r="A169" s="117" t="s">
        <v>9</v>
      </c>
      <c r="B169" s="118"/>
      <c r="C169" s="119" t="s">
        <v>531</v>
      </c>
      <c r="D169" s="120"/>
      <c r="E169" s="120"/>
      <c r="F169" s="121"/>
      <c r="G169" s="33" t="s">
        <v>530</v>
      </c>
      <c r="H169" s="32" t="s">
        <v>529</v>
      </c>
      <c r="I169" s="31"/>
    </row>
    <row r="170" spans="1:10" ht="128.1" customHeight="1" thickBot="1" x14ac:dyDescent="0.3">
      <c r="A170" s="117" t="s">
        <v>9</v>
      </c>
      <c r="B170" s="118"/>
      <c r="C170" s="119" t="s">
        <v>528</v>
      </c>
      <c r="D170" s="120"/>
      <c r="E170" s="120"/>
      <c r="F170" s="121"/>
      <c r="G170" s="30" t="s">
        <v>527</v>
      </c>
      <c r="H170" s="29" t="s">
        <v>526</v>
      </c>
      <c r="I170" s="28"/>
    </row>
  </sheetData>
  <sheetProtection algorithmName="SHA-512" hashValue="/uM75/MjMhXbEd4Qt8mDNqLZ8u2M2DKF1yWPrAM1MkHL4d2oziRaERgP9fjNfxvm8Sc4VO1IbJXQv8FMTte/xA==" saltValue="XIGZKV4SgIplpk/xjY0zIA==" spinCount="100000" sheet="1" formatCells="0" formatColumns="0" formatRows="0" insertColumns="0" insertRows="0" deleteRows="0" autoFilter="0"/>
  <autoFilter ref="A1:H506" xr:uid="{00000000-0009-0000-0000-000000000000}"/>
  <mergeCells count="215">
    <mergeCell ref="B77:B84"/>
    <mergeCell ref="B85:B97"/>
    <mergeCell ref="B104:B119"/>
    <mergeCell ref="G77:H77"/>
    <mergeCell ref="G81:H81"/>
    <mergeCell ref="G83:G84"/>
    <mergeCell ref="H83:H84"/>
    <mergeCell ref="C84:F84"/>
    <mergeCell ref="G85:H85"/>
    <mergeCell ref="G92:H92"/>
    <mergeCell ref="G94:H94"/>
    <mergeCell ref="G96:G97"/>
    <mergeCell ref="H96:H97"/>
    <mergeCell ref="C97:F97"/>
    <mergeCell ref="B98:B103"/>
    <mergeCell ref="G98:H98"/>
    <mergeCell ref="G100:H100"/>
    <mergeCell ref="G102:G103"/>
    <mergeCell ref="H102:H103"/>
    <mergeCell ref="C103:F103"/>
    <mergeCell ref="F67:F75"/>
    <mergeCell ref="B57:B66"/>
    <mergeCell ref="G57:H57"/>
    <mergeCell ref="G60:H60"/>
    <mergeCell ref="G62:H62"/>
    <mergeCell ref="G65:G66"/>
    <mergeCell ref="H65:H66"/>
    <mergeCell ref="C66:F66"/>
    <mergeCell ref="C57:C65"/>
    <mergeCell ref="D57:D65"/>
    <mergeCell ref="B67:B76"/>
    <mergeCell ref="G67:H67"/>
    <mergeCell ref="G70:H70"/>
    <mergeCell ref="G72:H72"/>
    <mergeCell ref="G75:G76"/>
    <mergeCell ref="H75:H76"/>
    <mergeCell ref="C76:F76"/>
    <mergeCell ref="C67:C75"/>
    <mergeCell ref="D67:D75"/>
    <mergeCell ref="E67:E75"/>
    <mergeCell ref="F47:F55"/>
    <mergeCell ref="B38:B46"/>
    <mergeCell ref="G38:H38"/>
    <mergeCell ref="G41:H41"/>
    <mergeCell ref="G45:G46"/>
    <mergeCell ref="H45:H46"/>
    <mergeCell ref="C46:F46"/>
    <mergeCell ref="C38:C45"/>
    <mergeCell ref="E57:E65"/>
    <mergeCell ref="F57:F65"/>
    <mergeCell ref="B47:B56"/>
    <mergeCell ref="G47:H47"/>
    <mergeCell ref="G50:H50"/>
    <mergeCell ref="G52:H52"/>
    <mergeCell ref="G55:G56"/>
    <mergeCell ref="H55:H56"/>
    <mergeCell ref="C56:F56"/>
    <mergeCell ref="C47:C55"/>
    <mergeCell ref="A85:A97"/>
    <mergeCell ref="A98:A103"/>
    <mergeCell ref="A18:A28"/>
    <mergeCell ref="A29:A37"/>
    <mergeCell ref="C18:C27"/>
    <mergeCell ref="D18:D27"/>
    <mergeCell ref="E18:E27"/>
    <mergeCell ref="F18:F27"/>
    <mergeCell ref="A104:A119"/>
    <mergeCell ref="A38:A46"/>
    <mergeCell ref="A47:A56"/>
    <mergeCell ref="A57:A66"/>
    <mergeCell ref="A67:A76"/>
    <mergeCell ref="D29:D36"/>
    <mergeCell ref="E29:E36"/>
    <mergeCell ref="F29:F36"/>
    <mergeCell ref="B18:B28"/>
    <mergeCell ref="C28:F28"/>
    <mergeCell ref="D38:D45"/>
    <mergeCell ref="E38:E45"/>
    <mergeCell ref="F38:F45"/>
    <mergeCell ref="B29:B37"/>
    <mergeCell ref="C37:F37"/>
    <mergeCell ref="C29:C36"/>
    <mergeCell ref="A77:A84"/>
    <mergeCell ref="B2:B7"/>
    <mergeCell ref="G2:H2"/>
    <mergeCell ref="G4:H4"/>
    <mergeCell ref="G6:G7"/>
    <mergeCell ref="H6:H7"/>
    <mergeCell ref="C7:F7"/>
    <mergeCell ref="C2:C6"/>
    <mergeCell ref="D2:D6"/>
    <mergeCell ref="E2:E6"/>
    <mergeCell ref="A2:A7"/>
    <mergeCell ref="A8:A11"/>
    <mergeCell ref="A12:A17"/>
    <mergeCell ref="G18:H18"/>
    <mergeCell ref="G21:H21"/>
    <mergeCell ref="G23:H23"/>
    <mergeCell ref="G27:G28"/>
    <mergeCell ref="H27:H28"/>
    <mergeCell ref="G29:H29"/>
    <mergeCell ref="G32:H32"/>
    <mergeCell ref="G36:G37"/>
    <mergeCell ref="H36:H37"/>
    <mergeCell ref="D47:D55"/>
    <mergeCell ref="E47:E55"/>
    <mergeCell ref="F2:F6"/>
    <mergeCell ref="B8:B11"/>
    <mergeCell ref="G8:H8"/>
    <mergeCell ref="G10:G11"/>
    <mergeCell ref="H10:H11"/>
    <mergeCell ref="C11:F11"/>
    <mergeCell ref="C8:C10"/>
    <mergeCell ref="D8:D10"/>
    <mergeCell ref="E8:E10"/>
    <mergeCell ref="F8:F10"/>
    <mergeCell ref="B12:B17"/>
    <mergeCell ref="G12:H12"/>
    <mergeCell ref="G16:G17"/>
    <mergeCell ref="H16:H17"/>
    <mergeCell ref="C17:F17"/>
    <mergeCell ref="C12:C16"/>
    <mergeCell ref="D12:D16"/>
    <mergeCell ref="E12:E16"/>
    <mergeCell ref="F12:F16"/>
    <mergeCell ref="A170:B170"/>
    <mergeCell ref="C170:F170"/>
    <mergeCell ref="A167:E167"/>
    <mergeCell ref="F167:H167"/>
    <mergeCell ref="A168:B168"/>
    <mergeCell ref="B120:B130"/>
    <mergeCell ref="G120:H120"/>
    <mergeCell ref="G125:H125"/>
    <mergeCell ref="G127:H127"/>
    <mergeCell ref="G129:G130"/>
    <mergeCell ref="H129:H130"/>
    <mergeCell ref="C130:F130"/>
    <mergeCell ref="C120:C129"/>
    <mergeCell ref="D120:D129"/>
    <mergeCell ref="E120:E129"/>
    <mergeCell ref="A131:A140"/>
    <mergeCell ref="A141:A148"/>
    <mergeCell ref="A149:A158"/>
    <mergeCell ref="A120:A130"/>
    <mergeCell ref="B131:B140"/>
    <mergeCell ref="G131:H131"/>
    <mergeCell ref="G135:H135"/>
    <mergeCell ref="G137:H137"/>
    <mergeCell ref="G139:G140"/>
    <mergeCell ref="H139:H140"/>
    <mergeCell ref="C140:F140"/>
    <mergeCell ref="G104:H104"/>
    <mergeCell ref="G111:H111"/>
    <mergeCell ref="G116:H116"/>
    <mergeCell ref="G118:G119"/>
    <mergeCell ref="H118:H119"/>
    <mergeCell ref="G143:H143"/>
    <mergeCell ref="G147:G148"/>
    <mergeCell ref="G145:H145"/>
    <mergeCell ref="B141:B148"/>
    <mergeCell ref="G141:H141"/>
    <mergeCell ref="G157:G158"/>
    <mergeCell ref="H147:H148"/>
    <mergeCell ref="C148:F148"/>
    <mergeCell ref="B149:B158"/>
    <mergeCell ref="G149:H149"/>
    <mergeCell ref="H157:H158"/>
    <mergeCell ref="C158:F158"/>
    <mergeCell ref="A169:B169"/>
    <mergeCell ref="C169:F169"/>
    <mergeCell ref="G155:H155"/>
    <mergeCell ref="G153:H153"/>
    <mergeCell ref="A159:A166"/>
    <mergeCell ref="B159:B166"/>
    <mergeCell ref="G159:H159"/>
    <mergeCell ref="G161:H161"/>
    <mergeCell ref="G163:H163"/>
    <mergeCell ref="G165:G166"/>
    <mergeCell ref="H165:H166"/>
    <mergeCell ref="C166:F166"/>
    <mergeCell ref="C168:F168"/>
    <mergeCell ref="C77:C83"/>
    <mergeCell ref="D77:D83"/>
    <mergeCell ref="E77:E83"/>
    <mergeCell ref="F77:F83"/>
    <mergeCell ref="C85:C96"/>
    <mergeCell ref="D85:D96"/>
    <mergeCell ref="E85:E96"/>
    <mergeCell ref="F85:F96"/>
    <mergeCell ref="C159:C165"/>
    <mergeCell ref="D159:D165"/>
    <mergeCell ref="E159:E165"/>
    <mergeCell ref="F159:F165"/>
    <mergeCell ref="C119:F119"/>
    <mergeCell ref="C98:C102"/>
    <mergeCell ref="D98:D102"/>
    <mergeCell ref="E98:E102"/>
    <mergeCell ref="F98:F102"/>
    <mergeCell ref="C104:C118"/>
    <mergeCell ref="D104:D118"/>
    <mergeCell ref="E104:E118"/>
    <mergeCell ref="F104:F118"/>
    <mergeCell ref="C141:C147"/>
    <mergeCell ref="D141:D147"/>
    <mergeCell ref="E141:E147"/>
    <mergeCell ref="F141:F147"/>
    <mergeCell ref="C149:C157"/>
    <mergeCell ref="D149:D157"/>
    <mergeCell ref="E149:E157"/>
    <mergeCell ref="F149:F157"/>
    <mergeCell ref="F120:F129"/>
    <mergeCell ref="C131:C139"/>
    <mergeCell ref="D131:D139"/>
    <mergeCell ref="E131:E139"/>
    <mergeCell ref="F131:F139"/>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Munkalapok</vt:lpstr>
      </vt:variant>
      <vt:variant>
        <vt:i4>5</vt:i4>
      </vt:variant>
    </vt:vector>
  </HeadingPairs>
  <TitlesOfParts>
    <vt:vector size="5" baseType="lpstr">
      <vt:lpstr>6.2</vt:lpstr>
      <vt:lpstr>6.3</vt:lpstr>
      <vt:lpstr>6.4</vt:lpstr>
      <vt:lpstr>6.5.1</vt:lpstr>
      <vt:lpstr>6.5.2</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Surányi Anita</dc:creator>
  <cp:lastModifiedBy>Surányi Anita</cp:lastModifiedBy>
  <dcterms:created xsi:type="dcterms:W3CDTF">2024-11-28T14:19:52Z</dcterms:created>
  <dcterms:modified xsi:type="dcterms:W3CDTF">2025-12-09T13:46:38Z</dcterms:modified>
</cp:coreProperties>
</file>